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РС\Desktop\"/>
    </mc:Choice>
  </mc:AlternateContent>
  <xr:revisionPtr revIDLastSave="0" documentId="13_ncr:1_{30EC4A5A-2429-49E4-8F22-C36E472E085D}" xr6:coauthVersionLast="47" xr6:coauthVersionMax="47" xr10:uidLastSave="{00000000-0000-0000-0000-000000000000}"/>
  <bookViews>
    <workbookView xWindow="-120" yWindow="-120" windowWidth="29040" windowHeight="15990" tabRatio="589" firstSheet="1" activeTab="11" xr2:uid="{00000000-000D-0000-FFFF-FFFF00000000}"/>
  </bookViews>
  <sheets>
    <sheet name="10 Квартал финансирование" sheetId="3" r:id="rId1"/>
    <sheet name="11 Квартал финансирование ист" sheetId="4" r:id="rId2"/>
    <sheet name="12 Квартал освоение" sheetId="5" r:id="rId3"/>
    <sheet name="13" sheetId="6" r:id="rId4"/>
    <sheet name="14" sheetId="7" r:id="rId5"/>
    <sheet name="15" sheetId="8" r:id="rId6"/>
    <sheet name="16" sheetId="9" r:id="rId7"/>
    <sheet name="17" sheetId="10" r:id="rId8"/>
    <sheet name="18квКпкз" sheetId="11" r:id="rId9"/>
    <sheet name="19квРасш" sheetId="12" r:id="rId10"/>
    <sheet name="20" sheetId="14" state="hidden" r:id="rId11"/>
    <sheet name="20 (2)" sheetId="16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0" hidden="1">'10 Квартал финансирование'!$A$25:$T$30</definedName>
    <definedName name="_xlnm._FilterDatabase" localSheetId="1" hidden="1">'11 Квартал финансирование ист'!$A$25:$X$32</definedName>
    <definedName name="_xlnm._FilterDatabase" localSheetId="2" hidden="1">'12 Квартал освоение'!$A$25:$V$32</definedName>
    <definedName name="_xlnm._FilterDatabase" localSheetId="3" hidden="1">'13'!$A$25:$CK$32</definedName>
    <definedName name="_xlnm._FilterDatabase" localSheetId="4" hidden="1">'14'!$A$25:$AN$30</definedName>
    <definedName name="_xlnm._FilterDatabase" localSheetId="5" hidden="1">'15'!$A$25:$CO$30</definedName>
    <definedName name="_xlnm._FilterDatabase" localSheetId="6" hidden="1">'16'!$A$25:$CL$30</definedName>
    <definedName name="_xlnm._FilterDatabase" localSheetId="7" hidden="1">'17'!$A$25:$CD$30</definedName>
    <definedName name="_xlnm._FilterDatabase" localSheetId="8" hidden="1">'18квКпкз'!$A$25:$CW$30</definedName>
    <definedName name="_xlnm._FilterDatabase" localSheetId="9" hidden="1">'19квРасш'!$A$26:$M$31</definedName>
    <definedName name="_xlnm._FilterDatabase" localSheetId="10" hidden="1">'20'!$A$22:$I$449</definedName>
    <definedName name="arm">'[1]Спр. классов АРМов'!$B$2:$B$7</definedName>
    <definedName name="mkik" localSheetId="11" hidden="1">{#N/A,#N/A,TRUE,"Лист1";#N/A,#N/A,TRUE,"Лист2";#N/A,#N/A,TRUE,"Лист3"}</definedName>
    <definedName name="mkik" hidden="1">{#N/A,#N/A,TRUE,"Лист1";#N/A,#N/A,TRUE,"Лист2";#N/A,#N/A,TRUE,"Лист3"}</definedName>
    <definedName name="P1_T1_Protect" hidden="1">[2]перекрестка!$J$42:$K$46,[2]перекрестка!$J$49,[2]перекрестка!$J$50:$K$54,[2]перекрестка!$J$55,[2]перекрестка!$J$56:$K$60,[2]перекрестка!$J$62:$K$66</definedName>
    <definedName name="P1_T16_Protect" hidden="1">'[2]16'!$G$10:$K$14,'[2]16'!$G$17:$K$17,'[2]16'!$G$20:$K$20,'[2]16'!$G$23:$K$23,'[2]16'!$G$26:$K$26,'[2]16'!$G$29:$K$29,'[2]16'!$G$33:$K$34,'[2]16'!$G$38:$K$40</definedName>
    <definedName name="P1_T18.2_Protect" hidden="1">'[2]18.2'!$F$12:$J$19,'[2]18.2'!$F$22:$J$25,'[2]18.2'!$B$28:$J$30,'[2]18.2'!$F$32:$J$32,'[2]18.2'!$B$34:$J$36,'[2]18.2'!$F$40:$J$45,'[2]18.2'!$F$52:$J$52</definedName>
    <definedName name="P1_T20_Protection" hidden="1">'[3]20'!$E$4:$H$4,'[3]20'!$E$13:$H$13,'[3]20'!$E$16:$H$17,'[3]20'!$E$19:$H$19,'[3]20'!$J$4:$M$4,'[3]20'!$J$8:$M$11,'[3]20'!$J$13:$M$13,'[3]20'!$J$16:$M$17,'[3]20'!$J$19:$M$19</definedName>
    <definedName name="P1_T4_Protect" hidden="1">'[2]4'!$G$20:$J$20,'[2]4'!$G$22:$J$22,'[2]4'!$G$24:$J$28,'[2]4'!$L$11:$O$17,'[2]4'!$L$20:$O$20,'[2]4'!$L$22:$O$22,'[2]4'!$L$24:$O$28,'[2]4'!$Q$11:$T$17,'[2]4'!$Q$20:$T$20</definedName>
    <definedName name="P1_T6_Protect" hidden="1">'[2]6'!$D$46:$H$55,'[2]6'!$J$46:$N$55,'[2]6'!$D$57:$H$59,'[2]6'!$J$57:$N$59,'[2]6'!$B$10:$B$19,'[2]6'!$D$10:$H$19,'[2]6'!$J$10:$N$19,'[2]6'!$D$21:$H$23,'[2]6'!$J$21:$N$23</definedName>
    <definedName name="P18_T1_Protect" localSheetId="11" hidden="1">[2]перекрестка!$F$139:$G$139,[2]перекрестка!$F$145:$G$145,[2]перекрестка!$J$36:$K$40,P1_T1_Protect,P2_T1_Protect,P3_T1_Protect,P4_T1_Protect</definedName>
    <definedName name="P18_T1_Protect" hidden="1">[2]перекрестка!$F$139:$G$139,[2]перекрестка!$F$145:$G$145,[2]перекрестка!$J$36:$K$40,P1_T1_Protect,P2_T1_Protect,P3_T1_Protect,P4_T1_Protect</definedName>
    <definedName name="P19_T1_Protect" localSheetId="11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T1_Protect" hidden="1">[2]перекрестка!$J$68:$K$72,[2]перекрестка!$J$74:$K$78,[2]перекрестка!$J$80:$K$84,[2]перекрестка!$J$89,[2]перекрестка!$J$90:$K$94,[2]перекрестка!$J$95</definedName>
    <definedName name="P2_T4_Protect" hidden="1">'[2]4'!$Q$22:$T$22,'[2]4'!$Q$24:$T$28,'[2]4'!$V$24:$Y$28,'[2]4'!$V$22:$Y$22,'[2]4'!$V$20:$Y$20,'[2]4'!$V$11:$Y$17,'[2]4'!$AA$11:$AD$17,'[2]4'!$AA$20:$AD$20,'[2]4'!$AA$22:$AD$22</definedName>
    <definedName name="P3_T1_Protect" hidden="1">[2]перекрестка!$J$96:$K$100,[2]перекрестка!$J$102:$K$106,[2]перекрестка!$J$108:$K$112,[2]перекрестка!$J$114:$K$118,[2]перекрестка!$J$120:$K$124</definedName>
    <definedName name="P4_T1_Protect" hidden="1">[2]перекрестка!$J$127,[2]перекрестка!$J$128:$K$132,[2]перекрестка!$J$133,[2]перекрестка!$J$134:$K$138,[2]перекрестка!$N$11:$N$22,[2]перекрестка!$N$24:$N$28</definedName>
    <definedName name="rty5ery" localSheetId="11" hidden="1">{#N/A,#N/A,TRUE,"Лист1";#N/A,#N/A,TRUE,"Лист2";#N/A,#N/A,TRUE,"Лист3"}</definedName>
    <definedName name="rty5ery" hidden="1">{#N/A,#N/A,TRUE,"Лист1";#N/A,#N/A,TRUE,"Лист2";#N/A,#N/A,TRUE,"Лист3"}</definedName>
    <definedName name="uilt" localSheetId="11" hidden="1">{#N/A,#N/A,TRUE,"Лист1";#N/A,#N/A,TRUE,"Лист2";#N/A,#N/A,TRUE,"Лист3"}</definedName>
    <definedName name="uilt" hidden="1">{#N/A,#N/A,TRUE,"Лист1";#N/A,#N/A,TRUE,"Лист2";#N/A,#N/A,TRUE,"Лист3"}</definedName>
    <definedName name="wrn.Сравнение._.с._.отраслями." localSheetId="11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Z_01D7CC2E_BE3E_4A00_B99B_E542ECB0F179_.wvu.FilterData" localSheetId="7" hidden="1">'17'!#REF!</definedName>
    <definedName name="Z_020CBC4C_4802_4637_9ED4_A35572FB2A6A_.wvu.FilterData" localSheetId="0" hidden="1">'10 Квартал финансирование'!#REF!</definedName>
    <definedName name="Z_020CBC4C_4802_4637_9ED4_A35572FB2A6A_.wvu.FilterData" localSheetId="1" hidden="1">'11 Квартал финансирование ист'!#REF!</definedName>
    <definedName name="Z_020CBC4C_4802_4637_9ED4_A35572FB2A6A_.wvu.FilterData" localSheetId="2" hidden="1">'12 Квартал освоение'!#REF!</definedName>
    <definedName name="Z_020CBC4C_4802_4637_9ED4_A35572FB2A6A_.wvu.FilterData" localSheetId="3" hidden="1">'13'!#REF!</definedName>
    <definedName name="Z_020CBC4C_4802_4637_9ED4_A35572FB2A6A_.wvu.FilterData" localSheetId="4" hidden="1">'14'!#REF!</definedName>
    <definedName name="Z_020CBC4C_4802_4637_9ED4_A35572FB2A6A_.wvu.FilterData" localSheetId="5" hidden="1">'15'!$A$26:$AA$30</definedName>
    <definedName name="Z_03EB9DF4_AC98_4BC6_9F99_BC4E566A59EB_.wvu.FilterData" localSheetId="0" hidden="1">'10 Квартал финансирование'!#REF!</definedName>
    <definedName name="Z_03EB9DF4_AC98_4BC6_9F99_BC4E566A59EB_.wvu.FilterData" localSheetId="1" hidden="1">'11 Квартал финансирование ист'!#REF!</definedName>
    <definedName name="Z_03EB9DF4_AC98_4BC6_9F99_BC4E566A59EB_.wvu.FilterData" localSheetId="2" hidden="1">'12 Квартал освоение'!#REF!</definedName>
    <definedName name="Z_03EB9DF4_AC98_4BC6_9F99_BC4E566A59EB_.wvu.FilterData" localSheetId="3" hidden="1">'13'!#REF!</definedName>
    <definedName name="Z_03EB9DF4_AC98_4BC6_9F99_BC4E566A59EB_.wvu.FilterData" localSheetId="4" hidden="1">'14'!#REF!</definedName>
    <definedName name="Z_03EB9DF4_AC98_4BC6_9F99_BC4E566A59EB_.wvu.FilterData" localSheetId="5" hidden="1">'15'!$A$26:$AA$30</definedName>
    <definedName name="Z_056F21AC_74E2_44D4_A042_2BD89933C7BF_.wvu.FilterData" localSheetId="0" hidden="1">'10 Квартал финансирование'!$A$26:$T$30</definedName>
    <definedName name="Z_056F21AC_74E2_44D4_A042_2BD89933C7BF_.wvu.FilterData" localSheetId="1" hidden="1">'11 Квартал финансирование ист'!$A$25:$X$33</definedName>
    <definedName name="Z_056F21AC_74E2_44D4_A042_2BD89933C7BF_.wvu.FilterData" localSheetId="2" hidden="1">'12 Квартал освоение'!$A$25:$V$34</definedName>
    <definedName name="Z_056F21AC_74E2_44D4_A042_2BD89933C7BF_.wvu.FilterData" localSheetId="3" hidden="1">'13'!$A$25:$CK$32</definedName>
    <definedName name="Z_056F21AC_74E2_44D4_A042_2BD89933C7BF_.wvu.FilterData" localSheetId="4" hidden="1">'14'!$A$25:$AN$32</definedName>
    <definedName name="Z_056F21AC_74E2_44D4_A042_2BD89933C7BF_.wvu.FilterData" localSheetId="5" hidden="1">'15'!$A$25:$CO$30</definedName>
    <definedName name="Z_056F21AC_74E2_44D4_A042_2BD89933C7BF_.wvu.FilterData" localSheetId="6" hidden="1">'16'!$A$25:$CL$30</definedName>
    <definedName name="Z_056F21AC_74E2_44D4_A042_2BD89933C7BF_.wvu.FilterData" localSheetId="7" hidden="1">'17'!$A$25:$CD$30</definedName>
    <definedName name="Z_056F21AC_74E2_44D4_A042_2BD89933C7BF_.wvu.FilterData" localSheetId="8" hidden="1">'18квКпкз'!$A$25:$CW$30</definedName>
    <definedName name="Z_087625E1_6442_4CFE_9ADB_7A5E7D20F421_.wvu.FilterData" localSheetId="0" hidden="1">'10 Квартал финансирование'!$A$22:$T$30</definedName>
    <definedName name="Z_087625E1_6442_4CFE_9ADB_7A5E7D20F421_.wvu.FilterData" localSheetId="1" hidden="1">'11 Квартал финансирование ист'!$A$21:$W$32</definedName>
    <definedName name="Z_087625E1_6442_4CFE_9ADB_7A5E7D20F421_.wvu.FilterData" localSheetId="2" hidden="1">'12 Квартал освоение'!$A$21:$V$32</definedName>
    <definedName name="Z_087625E1_6442_4CFE_9ADB_7A5E7D20F421_.wvu.FilterData" localSheetId="3" hidden="1">'13'!$A$20:$AC$32</definedName>
    <definedName name="Z_087625E1_6442_4CFE_9ADB_7A5E7D20F421_.wvu.FilterData" localSheetId="4" hidden="1">'14'!$A$20:$I$30</definedName>
    <definedName name="Z_087625E1_6442_4CFE_9ADB_7A5E7D20F421_.wvu.FilterData" localSheetId="5" hidden="1">'15'!$A$20:$AA$30</definedName>
    <definedName name="Z_087625E1_6442_4CFE_9ADB_7A5E7D20F421_.wvu.FilterData" localSheetId="7" hidden="1">'17'!#REF!</definedName>
    <definedName name="Z_099F8D69_7585_4416_A0D9_3B92F624255C_.wvu.FilterData" localSheetId="0" hidden="1">'10 Квартал финансирование'!#REF!</definedName>
    <definedName name="Z_099F8D69_7585_4416_A0D9_3B92F624255C_.wvu.FilterData" localSheetId="1" hidden="1">'11 Квартал финансирование ист'!#REF!</definedName>
    <definedName name="Z_099F8D69_7585_4416_A0D9_3B92F624255C_.wvu.FilterData" localSheetId="2" hidden="1">'12 Квартал освоение'!#REF!</definedName>
    <definedName name="Z_099F8D69_7585_4416_A0D9_3B92F624255C_.wvu.FilterData" localSheetId="3" hidden="1">'13'!#REF!</definedName>
    <definedName name="Z_099F8D69_7585_4416_A0D9_3B92F624255C_.wvu.FilterData" localSheetId="4" hidden="1">'14'!#REF!</definedName>
    <definedName name="Z_099F8D69_7585_4416_A0D9_3B92F624255C_.wvu.FilterData" localSheetId="5" hidden="1">'15'!$A$26:$AA$30</definedName>
    <definedName name="Z_0B3DA81B_6AD0_492D_B40D_E0B9DEB9DC8E_.wvu.FilterData" localSheetId="0" hidden="1">'10 Квартал финансирование'!$A$26:$T$30</definedName>
    <definedName name="Z_0B3DA81B_6AD0_492D_B40D_E0B9DEB9DC8E_.wvu.FilterData" localSheetId="1" hidden="1">'11 Квартал финансирование ист'!$A$25:$X$33</definedName>
    <definedName name="Z_0B3DA81B_6AD0_492D_B40D_E0B9DEB9DC8E_.wvu.FilterData" localSheetId="2" hidden="1">'12 Квартал освоение'!$A$25:$V$34</definedName>
    <definedName name="Z_0B3DA81B_6AD0_492D_B40D_E0B9DEB9DC8E_.wvu.FilterData" localSheetId="3" hidden="1">'13'!$A$25:$CK$32</definedName>
    <definedName name="Z_0B3DA81B_6AD0_492D_B40D_E0B9DEB9DC8E_.wvu.FilterData" localSheetId="4" hidden="1">'14'!$A$25:$AN$32</definedName>
    <definedName name="Z_0B3DA81B_6AD0_492D_B40D_E0B9DEB9DC8E_.wvu.FilterData" localSheetId="5" hidden="1">'15'!$A$25:$CO$25</definedName>
    <definedName name="Z_0B3DA81B_6AD0_492D_B40D_E0B9DEB9DC8E_.wvu.FilterData" localSheetId="6" hidden="1">'16'!$A$25:$BS$30</definedName>
    <definedName name="Z_0B3DA81B_6AD0_492D_B40D_E0B9DEB9DC8E_.wvu.FilterData" localSheetId="7" hidden="1">'17'!$A$26:$BC$30</definedName>
    <definedName name="Z_0D8CA895_49FC_4CD4_B3B4_02E8B5C31AFC_.wvu.FilterData" localSheetId="3" hidden="1">'13'!$A$25:$CK$32</definedName>
    <definedName name="Z_0D90C385_83D2_4DC0_92F6_86AEBF6E424F_.wvu.FilterData" localSheetId="0" hidden="1">'10 Квартал финансирование'!$A$25:$T$30</definedName>
    <definedName name="Z_0D90C385_83D2_4DC0_92F6_86AEBF6E424F_.wvu.FilterData" localSheetId="1" hidden="1">'11 Квартал финансирование ист'!$A$25:$X$33</definedName>
    <definedName name="Z_0D90C385_83D2_4DC0_92F6_86AEBF6E424F_.wvu.FilterData" localSheetId="2" hidden="1">'12 Квартал освоение'!$A$25:$V$34</definedName>
    <definedName name="Z_12FD25E8_9D68_4A20_8BC2_DAD3AEF17772_.wvu.FilterData" localSheetId="0" hidden="1">'10 Квартал финансирование'!#REF!</definedName>
    <definedName name="Z_12FD25E8_9D68_4A20_8BC2_DAD3AEF17772_.wvu.FilterData" localSheetId="1" hidden="1">'11 Квартал финансирование ист'!#REF!</definedName>
    <definedName name="Z_12FD25E8_9D68_4A20_8BC2_DAD3AEF17772_.wvu.FilterData" localSheetId="2" hidden="1">'12 Квартал освоение'!#REF!</definedName>
    <definedName name="Z_12FD25E8_9D68_4A20_8BC2_DAD3AEF17772_.wvu.FilterData" localSheetId="3" hidden="1">'13'!#REF!</definedName>
    <definedName name="Z_12FD25E8_9D68_4A20_8BC2_DAD3AEF17772_.wvu.FilterData" localSheetId="6" hidden="1">'16'!$A$25:$BS$30</definedName>
    <definedName name="Z_12FD25E8_9D68_4A20_8BC2_DAD3AEF17772_.wvu.FilterData" localSheetId="7" hidden="1">'17'!#REF!</definedName>
    <definedName name="Z_14462373_8022_4232_9A5A_0293BFE95EF6_.wvu.Cols" localSheetId="2" hidden="1">'12 Квартал освоение'!#REF!</definedName>
    <definedName name="Z_14462373_8022_4232_9A5A_0293BFE95EF6_.wvu.FilterData" localSheetId="0" hidden="1">'10 Квартал финансирование'!$A$26:$T$30</definedName>
    <definedName name="Z_14462373_8022_4232_9A5A_0293BFE95EF6_.wvu.FilterData" localSheetId="1" hidden="1">'11 Квартал финансирование ист'!$A$25:$X$32</definedName>
    <definedName name="Z_14462373_8022_4232_9A5A_0293BFE95EF6_.wvu.FilterData" localSheetId="2" hidden="1">'12 Квартал освоение'!$A$25:$V$32</definedName>
    <definedName name="Z_14462373_8022_4232_9A5A_0293BFE95EF6_.wvu.FilterData" localSheetId="3" hidden="1">'13'!$A$25:$CK$32</definedName>
    <definedName name="Z_14462373_8022_4232_9A5A_0293BFE95EF6_.wvu.FilterData" localSheetId="4" hidden="1">'14'!$A$25:$AN$30</definedName>
    <definedName name="Z_14462373_8022_4232_9A5A_0293BFE95EF6_.wvu.FilterData" localSheetId="5" hidden="1">'15'!$A$25:$CO$30</definedName>
    <definedName name="Z_14462373_8022_4232_9A5A_0293BFE95EF6_.wvu.FilterData" localSheetId="6" hidden="1">'16'!$A$25:$CL$30</definedName>
    <definedName name="Z_14462373_8022_4232_9A5A_0293BFE95EF6_.wvu.FilterData" localSheetId="7" hidden="1">'17'!$A$25:$CD$30</definedName>
    <definedName name="Z_14462373_8022_4232_9A5A_0293BFE95EF6_.wvu.FilterData" localSheetId="8" hidden="1">'18квКпкз'!$A$25:$CW$30</definedName>
    <definedName name="Z_14462373_8022_4232_9A5A_0293BFE95EF6_.wvu.FilterData" localSheetId="9" hidden="1">'19квРасш'!$A$25:$M$31</definedName>
    <definedName name="Z_14462373_8022_4232_9A5A_0293BFE95EF6_.wvu.PrintArea" localSheetId="0" hidden="1">'10 Квартал финансирование'!$A$1:$T$35</definedName>
    <definedName name="Z_14462373_8022_4232_9A5A_0293BFE95EF6_.wvu.PrintArea" localSheetId="1" hidden="1">'11 Квартал финансирование ист'!$A$1:$X$33</definedName>
    <definedName name="Z_14462373_8022_4232_9A5A_0293BFE95EF6_.wvu.PrintArea" localSheetId="2" hidden="1">'12 Квартал освоение'!$A$1:$V$32</definedName>
    <definedName name="Z_14462373_8022_4232_9A5A_0293BFE95EF6_.wvu.PrintArea" localSheetId="3" hidden="1">'13'!$A$1:$CK$32</definedName>
    <definedName name="Z_14462373_8022_4232_9A5A_0293BFE95EF6_.wvu.PrintArea" localSheetId="4" hidden="1">'14'!$A$1:$AN$30</definedName>
    <definedName name="Z_14462373_8022_4232_9A5A_0293BFE95EF6_.wvu.PrintArea" localSheetId="5" hidden="1">'15'!$A$1:$CO$30</definedName>
    <definedName name="Z_14462373_8022_4232_9A5A_0293BFE95EF6_.wvu.PrintArea" localSheetId="6" hidden="1">'16'!$A$1:$BS$38</definedName>
    <definedName name="Z_14462373_8022_4232_9A5A_0293BFE95EF6_.wvu.PrintArea" localSheetId="7" hidden="1">'17'!$A$1:$BC$30</definedName>
    <definedName name="Z_14462373_8022_4232_9A5A_0293BFE95EF6_.wvu.PrintArea" localSheetId="8" hidden="1">'18квКпкз'!$A$1:$AS$30</definedName>
    <definedName name="Z_14462373_8022_4232_9A5A_0293BFE95EF6_.wvu.PrintArea" localSheetId="9" hidden="1">'19квРасш'!$A$1:$M$31</definedName>
    <definedName name="Z_14462373_8022_4232_9A5A_0293BFE95EF6_.wvu.PrintTitles" localSheetId="0" hidden="1">'10 Квартал финансирование'!$A:$B,'10 Квартал финансирование'!$22:$25</definedName>
    <definedName name="Z_14462373_8022_4232_9A5A_0293BFE95EF6_.wvu.PrintTitles" localSheetId="1" hidden="1">'11 Квартал финансирование ист'!$A:$B,'11 Квартал финансирование ист'!$21:$24</definedName>
    <definedName name="Z_14462373_8022_4232_9A5A_0293BFE95EF6_.wvu.PrintTitles" localSheetId="2" hidden="1">'12 Квартал освоение'!$A:$B,'12 Квартал освоение'!$21:$25</definedName>
    <definedName name="Z_14462373_8022_4232_9A5A_0293BFE95EF6_.wvu.PrintTitles" localSheetId="3" hidden="1">'13'!$A:$B,'13'!$20:$25</definedName>
    <definedName name="Z_14462373_8022_4232_9A5A_0293BFE95EF6_.wvu.PrintTitles" localSheetId="4" hidden="1">'14'!$A:$B,'14'!$20:$25</definedName>
    <definedName name="Z_14462373_8022_4232_9A5A_0293BFE95EF6_.wvu.PrintTitles" localSheetId="5" hidden="1">'15'!$A:$B,'15'!$20:$25</definedName>
    <definedName name="Z_14462373_8022_4232_9A5A_0293BFE95EF6_.wvu.PrintTitles" localSheetId="6" hidden="1">'16'!$20:$25</definedName>
    <definedName name="Z_14462373_8022_4232_9A5A_0293BFE95EF6_.wvu.PrintTitles" localSheetId="7" hidden="1">'17'!$21:$24</definedName>
    <definedName name="Z_14462373_8022_4232_9A5A_0293BFE95EF6_.wvu.Rows" localSheetId="0" hidden="1">'10 Квартал финансирование'!$27:$30,'10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</definedName>
    <definedName name="Z_14462373_8022_4232_9A5A_0293BFE95EF6_.wvu.Rows" localSheetId="1" hidden="1">'11 Квартал финансирование ист'!$27:$32,'11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</definedName>
    <definedName name="Z_14462373_8022_4232_9A5A_0293BFE95EF6_.wvu.Rows" localSheetId="2" hidden="1">'12 Квартал освоение'!$27:$32,'12 Квартал освоение'!#REF!,'12 Квартал освоение'!#REF!,'12 Квартал освоение'!#REF!,'12 Квартал освоение'!#REF!,'12 Квартал освоение'!#REF!,'12 Квартал освоение'!#REF!,'12 Квартал освоение'!#REF!</definedName>
    <definedName name="Z_14462373_8022_4232_9A5A_0293BFE95EF6_.wvu.Rows" localSheetId="4" hidden="1">'14'!$27:$30,'14'!#REF!,'14'!#REF!,'14'!#REF!,'14'!#REF!,'14'!#REF!,'14'!#REF!,'14'!#REF!</definedName>
    <definedName name="Z_14462373_8022_4232_9A5A_0293BFE95EF6_.wvu.Rows" localSheetId="5" hidden="1">'15'!$27:$30,'15'!#REF!,'15'!#REF!,'15'!#REF!,'15'!#REF!,'15'!#REF!,'15'!#REF!,'15'!#REF!</definedName>
    <definedName name="Z_14462373_8022_4232_9A5A_0293BFE95EF6_.wvu.Rows" localSheetId="6" hidden="1">'16'!$27:$30,'16'!#REF!,'16'!#REF!,'16'!#REF!,'16'!#REF!,'16'!#REF!,'16'!#REF!,'16'!#REF!</definedName>
    <definedName name="Z_14462373_8022_4232_9A5A_0293BFE95EF6_.wvu.Rows" localSheetId="7" hidden="1">'17'!$27:$30,'17'!#REF!,'17'!#REF!,'17'!#REF!,'17'!#REF!,'17'!#REF!,'17'!#REF!,'17'!#REF!</definedName>
    <definedName name="Z_14462373_8022_4232_9A5A_0293BFE95EF6_.wvu.Rows" localSheetId="8" hidden="1">'18квКпкз'!$27:$30,'18квКпкз'!#REF!,'18квКпкз'!#REF!,'18квКпкз'!#REF!,'18квКпкз'!#REF!,'18квКпкз'!#REF!,'18квКпкз'!#REF!,'18квКпкз'!#REF!</definedName>
    <definedName name="Z_1BD1621D_EE8B_4124_A3B5_7218D15F4BAA_.wvu.FilterData" localSheetId="0" hidden="1">'10 Квартал финансирование'!$A$26:$T$30</definedName>
    <definedName name="Z_1BD1621D_EE8B_4124_A3B5_7218D15F4BAA_.wvu.FilterData" localSheetId="1" hidden="1">'11 Квартал финансирование ист'!$A$25:$X$32</definedName>
    <definedName name="Z_1BD1621D_EE8B_4124_A3B5_7218D15F4BAA_.wvu.FilterData" localSheetId="2" hidden="1">'12 Квартал освоение'!$A$25:$V$32</definedName>
    <definedName name="Z_1BD1621D_EE8B_4124_A3B5_7218D15F4BAA_.wvu.FilterData" localSheetId="3" hidden="1">'13'!$A$25:$CK$32</definedName>
    <definedName name="Z_1BD1621D_EE8B_4124_A3B5_7218D15F4BAA_.wvu.FilterData" localSheetId="4" hidden="1">'14'!$A$25:$AN$30</definedName>
    <definedName name="Z_1BD1621D_EE8B_4124_A3B5_7218D15F4BAA_.wvu.FilterData" localSheetId="5" hidden="1">'15'!$A$25:$CO$30</definedName>
    <definedName name="Z_1BD1621D_EE8B_4124_A3B5_7218D15F4BAA_.wvu.FilterData" localSheetId="6" hidden="1">'16'!$A$25:$CL$30</definedName>
    <definedName name="Z_1BD1621D_EE8B_4124_A3B5_7218D15F4BAA_.wvu.FilterData" localSheetId="7" hidden="1">'17'!$A$25:$CD$30</definedName>
    <definedName name="Z_1BD1621D_EE8B_4124_A3B5_7218D15F4BAA_.wvu.FilterData" localSheetId="8" hidden="1">'18квКпкз'!$A$25:$CW$30</definedName>
    <definedName name="Z_1D4769C9_22D3_41D7_BB10_557E5B558A42_.wvu.FilterData" localSheetId="0" hidden="1">'10 Квартал финансирование'!#REF!</definedName>
    <definedName name="Z_1D4769C9_22D3_41D7_BB10_557E5B558A42_.wvu.FilterData" localSheetId="1" hidden="1">'11 Квартал финансирование ист'!#REF!</definedName>
    <definedName name="Z_1D4769C9_22D3_41D7_BB10_557E5B558A42_.wvu.FilterData" localSheetId="2" hidden="1">'12 Квартал освоение'!#REF!</definedName>
    <definedName name="Z_1D4769C9_22D3_41D7_BB10_557E5B558A42_.wvu.FilterData" localSheetId="3" hidden="1">'13'!#REF!</definedName>
    <definedName name="Z_1D4769C9_22D3_41D7_BB10_557E5B558A42_.wvu.FilterData" localSheetId="4" hidden="1">'14'!#REF!</definedName>
    <definedName name="Z_1D4769C9_22D3_41D7_BB10_557E5B558A42_.wvu.FilterData" localSheetId="5" hidden="1">'15'!$A$26:$AA$30</definedName>
    <definedName name="Z_1DCCFCE4_135B_49FD_BAE3_6D6EB47D3EE1_.wvu.FilterData" localSheetId="0" hidden="1">'10 Квартал финансирование'!$A$26:$T$30</definedName>
    <definedName name="Z_1DCCFCE4_135B_49FD_BAE3_6D6EB47D3EE1_.wvu.FilterData" localSheetId="1" hidden="1">'11 Квартал финансирование ист'!$A$25:$X$32</definedName>
    <definedName name="Z_1DCCFCE4_135B_49FD_BAE3_6D6EB47D3EE1_.wvu.FilterData" localSheetId="2" hidden="1">'12 Квартал освоение'!$A$25:$V$32</definedName>
    <definedName name="Z_1DCCFCE4_135B_49FD_BAE3_6D6EB47D3EE1_.wvu.FilterData" localSheetId="3" hidden="1">'13'!$A$25:$CK$32</definedName>
    <definedName name="Z_1DCCFCE4_135B_49FD_BAE3_6D6EB47D3EE1_.wvu.FilterData" localSheetId="4" hidden="1">'14'!$A$25:$AN$30</definedName>
    <definedName name="Z_1DCCFCE4_135B_49FD_BAE3_6D6EB47D3EE1_.wvu.FilterData" localSheetId="5" hidden="1">'15'!$A$25:$CO$30</definedName>
    <definedName name="Z_1DCCFCE4_135B_49FD_BAE3_6D6EB47D3EE1_.wvu.FilterData" localSheetId="6" hidden="1">'16'!$A$25:$CL$30</definedName>
    <definedName name="Z_1DCCFCE4_135B_49FD_BAE3_6D6EB47D3EE1_.wvu.FilterData" localSheetId="7" hidden="1">'17'!$A$25:$CD$30</definedName>
    <definedName name="Z_1DCCFCE4_135B_49FD_BAE3_6D6EB47D3EE1_.wvu.FilterData" localSheetId="8" hidden="1">'18квКпкз'!$A$25:$CW$30</definedName>
    <definedName name="Z_220A2EA6_95DF_4ADB_A47B_3F380C8F493D_.wvu.FilterData" localSheetId="0" hidden="1">'10 Квартал финансирование'!$A$25:$T$30</definedName>
    <definedName name="Z_23D3D1C9_17B5_4360_8E83_7EFC5ACF11CE_.wvu.FilterData" localSheetId="2" hidden="1">'12 Квартал освоение'!$A$25:$V$34</definedName>
    <definedName name="Z_23D3D1C9_17B5_4360_8E83_7EFC5ACF11CE_.wvu.FilterData" localSheetId="3" hidden="1">'13'!$A$25:$CK$32</definedName>
    <definedName name="Z_23D3D1C9_17B5_4360_8E83_7EFC5ACF11CE_.wvu.FilterData" localSheetId="4" hidden="1">'14'!$A$25:$AN$32</definedName>
    <definedName name="Z_23D3D1C9_17B5_4360_8E83_7EFC5ACF11CE_.wvu.FilterData" localSheetId="5" hidden="1">'15'!$A$25:$CO$30</definedName>
    <definedName name="Z_23D3D1C9_17B5_4360_8E83_7EFC5ACF11CE_.wvu.FilterData" localSheetId="6" hidden="1">'16'!$A$25:$BS$30</definedName>
    <definedName name="Z_23D3D1C9_17B5_4360_8E83_7EFC5ACF11CE_.wvu.FilterData" localSheetId="7" hidden="1">'17'!$A$26:$BC$30</definedName>
    <definedName name="Z_26DAEAC3_92A5_4121_942A_41E1C66C8C7F_.wvu.FilterData" localSheetId="0" hidden="1">'10 Квартал финансирование'!#REF!</definedName>
    <definedName name="Z_26DAEAC3_92A5_4121_942A_41E1C66C8C7F_.wvu.FilterData" localSheetId="1" hidden="1">'11 Квартал финансирование ист'!#REF!</definedName>
    <definedName name="Z_26DAEAC3_92A5_4121_942A_41E1C66C8C7F_.wvu.FilterData" localSheetId="2" hidden="1">'12 Квартал освоение'!#REF!</definedName>
    <definedName name="Z_26DAEAC3_92A5_4121_942A_41E1C66C8C7F_.wvu.FilterData" localSheetId="3" hidden="1">'13'!#REF!</definedName>
    <definedName name="Z_26DAEAC3_92A5_4121_942A_41E1C66C8C7F_.wvu.FilterData" localSheetId="4" hidden="1">'14'!#REF!</definedName>
    <definedName name="Z_26DAEAC3_92A5_4121_942A_41E1C66C8C7F_.wvu.FilterData" localSheetId="5" hidden="1">'15'!$A$26:$AA$30</definedName>
    <definedName name="Z_28DD50A5_FF68_433B_8BB2_B3B3CEA0C4F3_.wvu.FilterData" localSheetId="0" hidden="1">'10 Квартал финансирование'!#REF!</definedName>
    <definedName name="Z_28DD50A5_FF68_433B_8BB2_B3B3CEA0C4F3_.wvu.FilterData" localSheetId="1" hidden="1">'11 Квартал финансирование ист'!#REF!</definedName>
    <definedName name="Z_28DD50A5_FF68_433B_8BB2_B3B3CEA0C4F3_.wvu.FilterData" localSheetId="2" hidden="1">'12 Квартал освоение'!#REF!</definedName>
    <definedName name="Z_28DD50A5_FF68_433B_8BB2_B3B3CEA0C4F3_.wvu.FilterData" localSheetId="3" hidden="1">'13'!#REF!</definedName>
    <definedName name="Z_28DD50A5_FF68_433B_8BB2_B3B3CEA0C4F3_.wvu.FilterData" localSheetId="4" hidden="1">'14'!#REF!</definedName>
    <definedName name="Z_28DD50A5_FF68_433B_8BB2_B3B3CEA0C4F3_.wvu.FilterData" localSheetId="5" hidden="1">'15'!$A$26:$AA$30</definedName>
    <definedName name="Z_2A6E8086_6911_495B_A806_18C3A37E4C40_.wvu.FilterData" localSheetId="1" hidden="1">'11 Квартал финансирование ист'!$A$25:$X$32</definedName>
    <definedName name="Z_2AD7D8A5_D91B_4BFF_A9D2_3942C99EEDAD_.wvu.FilterData" localSheetId="0" hidden="1">'10 Квартал финансирование'!#REF!</definedName>
    <definedName name="Z_2AD7D8A5_D91B_4BFF_A9D2_3942C99EEDAD_.wvu.FilterData" localSheetId="1" hidden="1">'11 Квартал финансирование ист'!#REF!</definedName>
    <definedName name="Z_2AD7D8A5_D91B_4BFF_A9D2_3942C99EEDAD_.wvu.FilterData" localSheetId="2" hidden="1">'12 Квартал освоение'!#REF!</definedName>
    <definedName name="Z_2AD7D8A5_D91B_4BFF_A9D2_3942C99EEDAD_.wvu.FilterData" localSheetId="3" hidden="1">'13'!#REF!</definedName>
    <definedName name="Z_2AD7D8A5_D91B_4BFF_A9D2_3942C99EEDAD_.wvu.FilterData" localSheetId="4" hidden="1">'14'!#REF!</definedName>
    <definedName name="Z_2AD7D8A5_D91B_4BFF_A9D2_3942C99EEDAD_.wvu.FilterData" localSheetId="5" hidden="1">'15'!$A$26:$AA$30</definedName>
    <definedName name="Z_2B705702_B67B_491C_8E54_4D0D6F3E9453_.wvu.FilterData" localSheetId="0" hidden="1">'10 Квартал финансирование'!#REF!</definedName>
    <definedName name="Z_2B705702_B67B_491C_8E54_4D0D6F3E9453_.wvu.FilterData" localSheetId="1" hidden="1">'11 Квартал финансирование ист'!#REF!</definedName>
    <definedName name="Z_2B705702_B67B_491C_8E54_4D0D6F3E9453_.wvu.FilterData" localSheetId="2" hidden="1">'12 Квартал освоение'!#REF!</definedName>
    <definedName name="Z_2B705702_B67B_491C_8E54_4D0D6F3E9453_.wvu.FilterData" localSheetId="3" hidden="1">'13'!#REF!</definedName>
    <definedName name="Z_2B705702_B67B_491C_8E54_4D0D6F3E9453_.wvu.FilterData" localSheetId="4" hidden="1">'14'!#REF!</definedName>
    <definedName name="Z_2B705702_B67B_491C_8E54_4D0D6F3E9453_.wvu.FilterData" localSheetId="5" hidden="1">'15'!$A$26:$AA$30</definedName>
    <definedName name="Z_2B944529_4431_4AE3_A585_21D645644E2B_.wvu.Cols" localSheetId="0" hidden="1">'10 Квартал финансирование'!#REF!</definedName>
    <definedName name="Z_2B944529_4431_4AE3_A585_21D645644E2B_.wvu.FilterData" localSheetId="0" hidden="1">'10 Квартал финансирование'!$A$26:$T$30</definedName>
    <definedName name="Z_2B944529_4431_4AE3_A585_21D645644E2B_.wvu.FilterData" localSheetId="1" hidden="1">'11 Квартал финансирование ист'!$A$25:$X$32</definedName>
    <definedName name="Z_2B944529_4431_4AE3_A585_21D645644E2B_.wvu.FilterData" localSheetId="2" hidden="1">'12 Квартал освоение'!$A$25:$V$32</definedName>
    <definedName name="Z_2B944529_4431_4AE3_A585_21D645644E2B_.wvu.FilterData" localSheetId="3" hidden="1">'13'!$A$25:$CK$32</definedName>
    <definedName name="Z_2B944529_4431_4AE3_A585_21D645644E2B_.wvu.FilterData" localSheetId="4" hidden="1">'14'!$A$25:$AN$30</definedName>
    <definedName name="Z_2B944529_4431_4AE3_A585_21D645644E2B_.wvu.FilterData" localSheetId="5" hidden="1">'15'!$A$25:$CO$30</definedName>
    <definedName name="Z_2B944529_4431_4AE3_A585_21D645644E2B_.wvu.FilterData" localSheetId="6" hidden="1">'16'!$A$25:$CL$30</definedName>
    <definedName name="Z_2B944529_4431_4AE3_A585_21D645644E2B_.wvu.FilterData" localSheetId="7" hidden="1">'17'!$A$25:$CD$30</definedName>
    <definedName name="Z_2B944529_4431_4AE3_A585_21D645644E2B_.wvu.FilterData" localSheetId="8" hidden="1">'18квКпкз'!$A$25:$CW$30</definedName>
    <definedName name="Z_2B944529_4431_4AE3_A585_21D645644E2B_.wvu.FilterData" localSheetId="9" hidden="1">'19квРасш'!$A$25:$M$31</definedName>
    <definedName name="Z_2B944529_4431_4AE3_A585_21D645644E2B_.wvu.PrintArea" localSheetId="0" hidden="1">'10 Квартал финансирование'!$A$1:$T$35</definedName>
    <definedName name="Z_2B944529_4431_4AE3_A585_21D645644E2B_.wvu.PrintArea" localSheetId="1" hidden="1">'11 Квартал финансирование ист'!$A$1:$X$33</definedName>
    <definedName name="Z_2B944529_4431_4AE3_A585_21D645644E2B_.wvu.PrintArea" localSheetId="2" hidden="1">'12 Квартал освоение'!$A$1:$V$32</definedName>
    <definedName name="Z_2B944529_4431_4AE3_A585_21D645644E2B_.wvu.PrintArea" localSheetId="3" hidden="1">'13'!$A$1:$CK$32</definedName>
    <definedName name="Z_2B944529_4431_4AE3_A585_21D645644E2B_.wvu.PrintArea" localSheetId="4" hidden="1">'14'!$A$1:$AN$30</definedName>
    <definedName name="Z_2B944529_4431_4AE3_A585_21D645644E2B_.wvu.PrintArea" localSheetId="5" hidden="1">'15'!$A$1:$CO$30</definedName>
    <definedName name="Z_2B944529_4431_4AE3_A585_21D645644E2B_.wvu.PrintArea" localSheetId="6" hidden="1">'16'!$A$1:$BS$38</definedName>
    <definedName name="Z_2B944529_4431_4AE3_A585_21D645644E2B_.wvu.PrintArea" localSheetId="7" hidden="1">'17'!$A$1:$BC$30</definedName>
    <definedName name="Z_2B944529_4431_4AE3_A585_21D645644E2B_.wvu.PrintArea" localSheetId="8" hidden="1">'18квКпкз'!$A$1:$AS$30</definedName>
    <definedName name="Z_2B944529_4431_4AE3_A585_21D645644E2B_.wvu.PrintArea" localSheetId="9" hidden="1">'19квРасш'!$A$1:$M$31</definedName>
    <definedName name="Z_2B944529_4431_4AE3_A585_21D645644E2B_.wvu.PrintTitles" localSheetId="0" hidden="1">'10 Квартал финансирование'!$A:$B,'10 Квартал финансирование'!$22:$25</definedName>
    <definedName name="Z_2B944529_4431_4AE3_A585_21D645644E2B_.wvu.PrintTitles" localSheetId="1" hidden="1">'11 Квартал финансирование ист'!$A:$B,'11 Квартал финансирование ист'!$21:$24</definedName>
    <definedName name="Z_2B944529_4431_4AE3_A585_21D645644E2B_.wvu.PrintTitles" localSheetId="2" hidden="1">'12 Квартал освоение'!$A:$B,'12 Квартал освоение'!$21:$25</definedName>
    <definedName name="Z_2B944529_4431_4AE3_A585_21D645644E2B_.wvu.PrintTitles" localSheetId="3" hidden="1">'13'!$A:$B,'13'!$20:$25</definedName>
    <definedName name="Z_2B944529_4431_4AE3_A585_21D645644E2B_.wvu.PrintTitles" localSheetId="4" hidden="1">'14'!$A:$B,'14'!$20:$25</definedName>
    <definedName name="Z_2B944529_4431_4AE3_A585_21D645644E2B_.wvu.PrintTitles" localSheetId="5" hidden="1">'15'!$A:$B,'15'!$20:$25</definedName>
    <definedName name="Z_2B944529_4431_4AE3_A585_21D645644E2B_.wvu.PrintTitles" localSheetId="6" hidden="1">'16'!$20:$25</definedName>
    <definedName name="Z_2B944529_4431_4AE3_A585_21D645644E2B_.wvu.PrintTitles" localSheetId="7" hidden="1">'17'!$21:$24</definedName>
    <definedName name="Z_2BF31BFA_465C_4F9A_9D42_0A095C5E416C_.wvu.FilterData" localSheetId="0" hidden="1">'10 Квартал финансирование'!#REF!</definedName>
    <definedName name="Z_2BF31BFA_465C_4F9A_9D42_0A095C5E416C_.wvu.FilterData" localSheetId="1" hidden="1">'11 Квартал финансирование ист'!#REF!</definedName>
    <definedName name="Z_2BF31BFA_465C_4F9A_9D42_0A095C5E416C_.wvu.FilterData" localSheetId="2" hidden="1">'12 Квартал освоение'!#REF!</definedName>
    <definedName name="Z_2BF31BFA_465C_4F9A_9D42_0A095C5E416C_.wvu.FilterData" localSheetId="3" hidden="1">'13'!#REF!</definedName>
    <definedName name="Z_2BF31BFA_465C_4F9A_9D42_0A095C5E416C_.wvu.FilterData" localSheetId="4" hidden="1">'14'!#REF!</definedName>
    <definedName name="Z_2BF31BFA_465C_4F9A_9D42_0A095C5E416C_.wvu.FilterData" localSheetId="5" hidden="1">'15'!$A$26:$AA$30</definedName>
    <definedName name="Z_2CFCE4CA_55B5_4637_B259_AE94B627BC55_.wvu.FilterData" localSheetId="0" hidden="1">'10 Квартал финансирование'!#REF!</definedName>
    <definedName name="Z_2D0AFCAA_9364_47AA_B985_49881280DD67_.wvu.FilterData" localSheetId="0" hidden="1">'10 Квартал финансирование'!#REF!</definedName>
    <definedName name="Z_2D0AFCAA_9364_47AA_B985_49881280DD67_.wvu.FilterData" localSheetId="1" hidden="1">'11 Квартал финансирование ист'!#REF!</definedName>
    <definedName name="Z_2D0AFCAA_9364_47AA_B985_49881280DD67_.wvu.FilterData" localSheetId="2" hidden="1">'12 Квартал освоение'!#REF!</definedName>
    <definedName name="Z_2D0AFCAA_9364_47AA_B985_49881280DD67_.wvu.FilterData" localSheetId="3" hidden="1">'13'!#REF!</definedName>
    <definedName name="Z_2D0AFCAA_9364_47AA_B985_49881280DD67_.wvu.FilterData" localSheetId="4" hidden="1">'14'!#REF!</definedName>
    <definedName name="Z_2D0AFCAA_9364_47AA_B985_49881280DD67_.wvu.FilterData" localSheetId="5" hidden="1">'15'!$A$26:$AA$30</definedName>
    <definedName name="Z_32E0D6BA_399B_4962_B3AC_76D7D05D93F9_.wvu.FilterData" localSheetId="0" hidden="1">'10 Квартал финансирование'!$A$26:$T$30</definedName>
    <definedName name="Z_32E0D6BA_399B_4962_B3AC_76D7D05D93F9_.wvu.FilterData" localSheetId="1" hidden="1">'11 Квартал финансирование ист'!$A$25:$X$33</definedName>
    <definedName name="Z_32E0D6BA_399B_4962_B3AC_76D7D05D93F9_.wvu.FilterData" localSheetId="2" hidden="1">'12 Квартал освоение'!$A$25:$V$34</definedName>
    <definedName name="Z_32E0D6BA_399B_4962_B3AC_76D7D05D93F9_.wvu.FilterData" localSheetId="3" hidden="1">'13'!$A$25:$CK$32</definedName>
    <definedName name="Z_32E0D6BA_399B_4962_B3AC_76D7D05D93F9_.wvu.FilterData" localSheetId="4" hidden="1">'14'!$A$25:$AN$32</definedName>
    <definedName name="Z_32E0D6BA_399B_4962_B3AC_76D7D05D93F9_.wvu.FilterData" localSheetId="5" hidden="1">'15'!$A$25:$CO$30</definedName>
    <definedName name="Z_32E0D6BA_399B_4962_B3AC_76D7D05D93F9_.wvu.FilterData" localSheetId="6" hidden="1">'16'!$A$25:$BS$30</definedName>
    <definedName name="Z_32E0D6BA_399B_4962_B3AC_76D7D05D93F9_.wvu.FilterData" localSheetId="7" hidden="1">'17'!$A$26:$BC$30</definedName>
    <definedName name="Z_331B88AC_E2A5_46CF_A00A_B330F6581491_.wvu.FilterData" localSheetId="0" hidden="1">'10 Квартал финансирование'!$A$25:$T$30</definedName>
    <definedName name="Z_331B88AC_E2A5_46CF_A00A_B330F6581491_.wvu.FilterData" localSheetId="1" hidden="1">'11 Квартал финансирование ист'!$A$25:$X$32</definedName>
    <definedName name="Z_331B88AC_E2A5_46CF_A00A_B330F6581491_.wvu.FilterData" localSheetId="2" hidden="1">'12 Квартал освоение'!$A$25:$V$32</definedName>
    <definedName name="Z_331B88AC_E2A5_46CF_A00A_B330F6581491_.wvu.FilterData" localSheetId="3" hidden="1">'13'!$A$25:$CK$32</definedName>
    <definedName name="Z_331B88AC_E2A5_46CF_A00A_B330F6581491_.wvu.FilterData" localSheetId="4" hidden="1">'14'!$A$25:$AN$30</definedName>
    <definedName name="Z_331B88AC_E2A5_46CF_A00A_B330F6581491_.wvu.FilterData" localSheetId="5" hidden="1">'15'!$A$25:$CO$30</definedName>
    <definedName name="Z_331B88AC_E2A5_46CF_A00A_B330F6581491_.wvu.FilterData" localSheetId="6" hidden="1">'16'!$A$25:$CL$30</definedName>
    <definedName name="Z_331B88AC_E2A5_46CF_A00A_B330F6581491_.wvu.FilterData" localSheetId="7" hidden="1">'17'!$A$25:$CD$30</definedName>
    <definedName name="Z_331B88AC_E2A5_46CF_A00A_B330F6581491_.wvu.FilterData" localSheetId="8" hidden="1">'18квКпкз'!$A$25:$CW$30</definedName>
    <definedName name="Z_331B88AC_E2A5_46CF_A00A_B330F6581491_.wvu.FilterData" localSheetId="9" hidden="1">'19квРасш'!$A$26:$M$31</definedName>
    <definedName name="Z_331B88AC_E2A5_46CF_A00A_B330F6581491_.wvu.PrintArea" localSheetId="0" hidden="1">'10 Квартал финансирование'!$A$1:$T$35</definedName>
    <definedName name="Z_331B88AC_E2A5_46CF_A00A_B330F6581491_.wvu.PrintArea" localSheetId="1" hidden="1">'11 Квартал финансирование ист'!$A$1:$X$33</definedName>
    <definedName name="Z_331B88AC_E2A5_46CF_A00A_B330F6581491_.wvu.PrintArea" localSheetId="2" hidden="1">'12 Квартал освоение'!$A$1:$V$32</definedName>
    <definedName name="Z_331B88AC_E2A5_46CF_A00A_B330F6581491_.wvu.PrintArea" localSheetId="3" hidden="1">'13'!$A$1:$CK$32</definedName>
    <definedName name="Z_331B88AC_E2A5_46CF_A00A_B330F6581491_.wvu.PrintArea" localSheetId="4" hidden="1">'14'!$A$1:$AN$30</definedName>
    <definedName name="Z_331B88AC_E2A5_46CF_A00A_B330F6581491_.wvu.PrintArea" localSheetId="5" hidden="1">'15'!$A$1:$CO$30</definedName>
    <definedName name="Z_331B88AC_E2A5_46CF_A00A_B330F6581491_.wvu.PrintArea" localSheetId="6" hidden="1">'16'!$A$1:$BS$38</definedName>
    <definedName name="Z_331B88AC_E2A5_46CF_A00A_B330F6581491_.wvu.PrintArea" localSheetId="7" hidden="1">'17'!$A$1:$BC$30</definedName>
    <definedName name="Z_331B88AC_E2A5_46CF_A00A_B330F6581491_.wvu.PrintArea" localSheetId="8" hidden="1">'18квКпкз'!$A$1:$AS$30</definedName>
    <definedName name="Z_331B88AC_E2A5_46CF_A00A_B330F6581491_.wvu.PrintArea" localSheetId="9" hidden="1">'19квРасш'!$A$1:$M$31</definedName>
    <definedName name="Z_331B88AC_E2A5_46CF_A00A_B330F6581491_.wvu.PrintTitles" localSheetId="0" hidden="1">'10 Квартал финансирование'!$A:$B,'10 Квартал финансирование'!$22:$25</definedName>
    <definedName name="Z_331B88AC_E2A5_46CF_A00A_B330F6581491_.wvu.PrintTitles" localSheetId="1" hidden="1">'11 Квартал финансирование ист'!$A:$B,'11 Квартал финансирование ист'!$21:$24</definedName>
    <definedName name="Z_331B88AC_E2A5_46CF_A00A_B330F6581491_.wvu.PrintTitles" localSheetId="2" hidden="1">'12 Квартал освоение'!$A:$B,'12 Квартал освоение'!$21:$25</definedName>
    <definedName name="Z_331B88AC_E2A5_46CF_A00A_B330F6581491_.wvu.PrintTitles" localSheetId="3" hidden="1">'13'!$A:$B,'13'!$20:$25</definedName>
    <definedName name="Z_331B88AC_E2A5_46CF_A00A_B330F6581491_.wvu.PrintTitles" localSheetId="4" hidden="1">'14'!$A:$B,'14'!$20:$25</definedName>
    <definedName name="Z_331B88AC_E2A5_46CF_A00A_B330F6581491_.wvu.PrintTitles" localSheetId="5" hidden="1">'15'!$A:$B,'15'!$20:$25</definedName>
    <definedName name="Z_331B88AC_E2A5_46CF_A00A_B330F6581491_.wvu.PrintTitles" localSheetId="6" hidden="1">'16'!$20:$25</definedName>
    <definedName name="Z_331B88AC_E2A5_46CF_A00A_B330F6581491_.wvu.PrintTitles" localSheetId="7" hidden="1">'17'!$21:$24</definedName>
    <definedName name="Z_331B88AC_E2A5_46CF_A00A_B330F6581491_.wvu.Rows" localSheetId="3" hidden="1">'13'!#REF!,'13'!#REF!,'13'!#REF!,'13'!#REF!,'13'!#REF!,'13'!#REF!,'13'!#REF!</definedName>
    <definedName name="Z_331B88AC_E2A5_46CF_A00A_B330F6581491_.wvu.Rows" localSheetId="4" hidden="1">'14'!#REF!,'14'!#REF!,'14'!#REF!,'14'!#REF!,'14'!#REF!,'14'!#REF!,'14'!#REF!</definedName>
    <definedName name="Z_331B88AC_E2A5_46CF_A00A_B330F6581491_.wvu.Rows" localSheetId="5" hidden="1">'15'!#REF!,'15'!#REF!,'15'!#REF!,'15'!#REF!,'15'!#REF!,'15'!#REF!,'15'!#REF!</definedName>
    <definedName name="Z_331B88AC_E2A5_46CF_A00A_B330F6581491_.wvu.Rows" localSheetId="6" hidden="1">'16'!#REF!,'16'!#REF!,'16'!#REF!,'16'!#REF!,'16'!#REF!,'16'!#REF!,'16'!#REF!</definedName>
    <definedName name="Z_331B88AC_E2A5_46CF_A00A_B330F6581491_.wvu.Rows" localSheetId="8" hidden="1">'18квКпкз'!$27:$30,'18квКпкз'!#REF!,'18квКпкз'!#REF!,'18квКпкз'!#REF!,'18квКпкз'!#REF!,'18квКпкз'!#REF!,'18квКпкз'!#REF!,'18квКпкз'!#REF!</definedName>
    <definedName name="Z_332D8809_A374_4825_9E98_F75136A74B6F_.wvu.FilterData" localSheetId="0" hidden="1">'10 Квартал финансирование'!$A$25:$T$30</definedName>
    <definedName name="Z_35E5254D_33D2_4F9E_A1A3_D8A4A840691E_.wvu.FilterData" localSheetId="0" hidden="1">'10 Квартал финансирование'!#REF!</definedName>
    <definedName name="Z_35E5254D_33D2_4F9E_A1A3_D8A4A840691E_.wvu.FilterData" localSheetId="1" hidden="1">'11 Квартал финансирование ист'!#REF!</definedName>
    <definedName name="Z_35E5254D_33D2_4F9E_A1A3_D8A4A840691E_.wvu.FilterData" localSheetId="2" hidden="1">'12 Квартал освоение'!#REF!</definedName>
    <definedName name="Z_35E5254D_33D2_4F9E_A1A3_D8A4A840691E_.wvu.FilterData" localSheetId="3" hidden="1">'13'!#REF!</definedName>
    <definedName name="Z_35E5254D_33D2_4F9E_A1A3_D8A4A840691E_.wvu.FilterData" localSheetId="4" hidden="1">'14'!#REF!</definedName>
    <definedName name="Z_35E5254D_33D2_4F9E_A1A3_D8A4A840691E_.wvu.FilterData" localSheetId="5" hidden="1">'15'!$A$26:$AA$30</definedName>
    <definedName name="Z_35E5254D_33D2_4F9E_A1A3_D8A4A840691E_.wvu.FilterData" localSheetId="7" hidden="1">'17'!#REF!</definedName>
    <definedName name="Z_36178988_2A54_43AB_9092_0B6B4BC3B50E_.wvu.FilterData" localSheetId="0" hidden="1">'10 Квартал финансирование'!$A$25:$T$30</definedName>
    <definedName name="Z_379A5EFA_2B58_405C_A1C1_AA016D66E2A7_.wvu.FilterData" localSheetId="6" hidden="1">'16'!$B$26:$BI$30</definedName>
    <definedName name="Z_37FDCE4A_6CA4_4AB4_B747_B6F8179F01AF_.wvu.FilterData" localSheetId="0" hidden="1">'10 Квартал финансирование'!#REF!</definedName>
    <definedName name="Z_37FDCE4A_6CA4_4AB4_B747_B6F8179F01AF_.wvu.FilterData" localSheetId="1" hidden="1">'11 Квартал финансирование ист'!#REF!</definedName>
    <definedName name="Z_37FDCE4A_6CA4_4AB4_B747_B6F8179F01AF_.wvu.FilterData" localSheetId="2" hidden="1">'12 Квартал освоение'!#REF!</definedName>
    <definedName name="Z_37FDCE4A_6CA4_4AB4_B747_B6F8179F01AF_.wvu.FilterData" localSheetId="3" hidden="1">'13'!#REF!</definedName>
    <definedName name="Z_37FDCE4A_6CA4_4AB4_B747_B6F8179F01AF_.wvu.FilterData" localSheetId="4" hidden="1">'14'!#REF!</definedName>
    <definedName name="Z_37FDCE4A_6CA4_4AB4_B747_B6F8179F01AF_.wvu.FilterData" localSheetId="5" hidden="1">'15'!$A$26:$AA$30</definedName>
    <definedName name="Z_3902BEF4_66C6_44A2_871B_914527DC583C_.wvu.FilterData" localSheetId="0" hidden="1">'10 Квартал финансирование'!$A$25:$T$30</definedName>
    <definedName name="Z_3902BEF4_66C6_44A2_871B_914527DC583C_.wvu.FilterData" localSheetId="1" hidden="1">'11 Квартал финансирование ист'!$A$25:$X$32</definedName>
    <definedName name="Z_3902BEF4_66C6_44A2_871B_914527DC583C_.wvu.FilterData" localSheetId="2" hidden="1">'12 Квартал освоение'!$A$25:$V$32</definedName>
    <definedName name="Z_3902BEF4_66C6_44A2_871B_914527DC583C_.wvu.FilterData" localSheetId="3" hidden="1">'13'!$A$25:$CK$32</definedName>
    <definedName name="Z_3902BEF4_66C6_44A2_871B_914527DC583C_.wvu.FilterData" localSheetId="4" hidden="1">'14'!$A$25:$AN$30</definedName>
    <definedName name="Z_3902BEF4_66C6_44A2_871B_914527DC583C_.wvu.FilterData" localSheetId="5" hidden="1">'15'!$A$25:$CO$30</definedName>
    <definedName name="Z_3902BEF4_66C6_44A2_871B_914527DC583C_.wvu.FilterData" localSheetId="6" hidden="1">'16'!$A$25:$CL$30</definedName>
    <definedName name="Z_3902BEF4_66C6_44A2_871B_914527DC583C_.wvu.FilterData" localSheetId="7" hidden="1">'17'!$A$25:$CD$30</definedName>
    <definedName name="Z_3902BEF4_66C6_44A2_871B_914527DC583C_.wvu.FilterData" localSheetId="8" hidden="1">'18квКпкз'!$A$25:$CW$30</definedName>
    <definedName name="Z_3902BEF4_66C6_44A2_871B_914527DC583C_.wvu.FilterData" localSheetId="9" hidden="1">'19квРасш'!$A$26:$M$31</definedName>
    <definedName name="Z_3902BEF4_66C6_44A2_871B_914527DC583C_.wvu.PrintArea" localSheetId="0" hidden="1">'10 Квартал финансирование'!$A$1:$T$35</definedName>
    <definedName name="Z_3902BEF4_66C6_44A2_871B_914527DC583C_.wvu.PrintArea" localSheetId="1" hidden="1">'11 Квартал финансирование ист'!$A$1:$X$33</definedName>
    <definedName name="Z_3902BEF4_66C6_44A2_871B_914527DC583C_.wvu.PrintArea" localSheetId="2" hidden="1">'12 Квартал освоение'!$A$1:$V$32</definedName>
    <definedName name="Z_3902BEF4_66C6_44A2_871B_914527DC583C_.wvu.PrintArea" localSheetId="3" hidden="1">'13'!$A$1:$CK$32</definedName>
    <definedName name="Z_3902BEF4_66C6_44A2_871B_914527DC583C_.wvu.PrintArea" localSheetId="4" hidden="1">'14'!$A$1:$AN$30</definedName>
    <definedName name="Z_3902BEF4_66C6_44A2_871B_914527DC583C_.wvu.PrintArea" localSheetId="5" hidden="1">'15'!$A$1:$CO$30</definedName>
    <definedName name="Z_3902BEF4_66C6_44A2_871B_914527DC583C_.wvu.PrintArea" localSheetId="6" hidden="1">'16'!$A$1:$BS$38</definedName>
    <definedName name="Z_3902BEF4_66C6_44A2_871B_914527DC583C_.wvu.PrintArea" localSheetId="7" hidden="1">'17'!$A$1:$BC$30</definedName>
    <definedName name="Z_3902BEF4_66C6_44A2_871B_914527DC583C_.wvu.PrintArea" localSheetId="8" hidden="1">'18квКпкз'!$A$1:$AS$30</definedName>
    <definedName name="Z_3902BEF4_66C6_44A2_871B_914527DC583C_.wvu.PrintArea" localSheetId="9" hidden="1">'19квРасш'!$A$1:$M$31</definedName>
    <definedName name="Z_3902BEF4_66C6_44A2_871B_914527DC583C_.wvu.PrintTitles" localSheetId="0" hidden="1">'10 Квартал финансирование'!$A:$B,'10 Квартал финансирование'!$22:$25</definedName>
    <definedName name="Z_3902BEF4_66C6_44A2_871B_914527DC583C_.wvu.PrintTitles" localSheetId="1" hidden="1">'11 Квартал финансирование ист'!$A:$B,'11 Квартал финансирование ист'!$21:$24</definedName>
    <definedName name="Z_3902BEF4_66C6_44A2_871B_914527DC583C_.wvu.PrintTitles" localSheetId="2" hidden="1">'12 Квартал освоение'!$A:$B,'12 Квартал освоение'!$21:$25</definedName>
    <definedName name="Z_3902BEF4_66C6_44A2_871B_914527DC583C_.wvu.PrintTitles" localSheetId="3" hidden="1">'13'!$A:$B,'13'!$20:$25</definedName>
    <definedName name="Z_3902BEF4_66C6_44A2_871B_914527DC583C_.wvu.PrintTitles" localSheetId="4" hidden="1">'14'!$A:$B,'14'!$20:$25</definedName>
    <definedName name="Z_3902BEF4_66C6_44A2_871B_914527DC583C_.wvu.PrintTitles" localSheetId="5" hidden="1">'15'!$A:$B,'15'!$20:$25</definedName>
    <definedName name="Z_3902BEF4_66C6_44A2_871B_914527DC583C_.wvu.PrintTitles" localSheetId="6" hidden="1">'16'!$20:$25</definedName>
    <definedName name="Z_3902BEF4_66C6_44A2_871B_914527DC583C_.wvu.PrintTitles" localSheetId="7" hidden="1">'17'!$21:$24</definedName>
    <definedName name="Z_3902BEF4_66C6_44A2_871B_914527DC583C_.wvu.Rows" localSheetId="0" hidden="1">'10 Квартал финансирование'!$27:$30,'10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</definedName>
    <definedName name="Z_3902BEF4_66C6_44A2_871B_914527DC583C_.wvu.Rows" localSheetId="1" hidden="1">'11 Квартал финансирование ист'!$27:$32,'11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</definedName>
    <definedName name="Z_3902BEF4_66C6_44A2_871B_914527DC583C_.wvu.Rows" localSheetId="2" hidden="1">'12 Квартал освоение'!$27:$32,'12 Квартал освоение'!#REF!,'12 Квартал освоение'!#REF!,'12 Квартал освоение'!#REF!,'12 Квартал освоение'!#REF!,'12 Квартал освоение'!#REF!,'12 Квартал освоение'!#REF!</definedName>
    <definedName name="Z_3902BEF4_66C6_44A2_871B_914527DC583C_.wvu.Rows" localSheetId="3" hidden="1">'13'!$27:$32,'13'!#REF!,'13'!#REF!,'13'!#REF!,'13'!#REF!,'13'!#REF!,'13'!#REF!</definedName>
    <definedName name="Z_3902BEF4_66C6_44A2_871B_914527DC583C_.wvu.Rows" localSheetId="4" hidden="1">'14'!$27:$30,'14'!#REF!,'14'!#REF!,'14'!#REF!,'14'!#REF!,'14'!#REF!,'14'!#REF!</definedName>
    <definedName name="Z_3902BEF4_66C6_44A2_871B_914527DC583C_.wvu.Rows" localSheetId="5" hidden="1">'15'!$27:$30,'15'!#REF!,'15'!#REF!,'15'!#REF!,'15'!#REF!,'15'!#REF!,'15'!#REF!</definedName>
    <definedName name="Z_3902BEF4_66C6_44A2_871B_914527DC583C_.wvu.Rows" localSheetId="6" hidden="1">'16'!$27:$30,'16'!#REF!,'16'!#REF!,'16'!#REF!,'16'!#REF!,'16'!#REF!,'16'!#REF!</definedName>
    <definedName name="Z_3902BEF4_66C6_44A2_871B_914527DC583C_.wvu.Rows" localSheetId="7" hidden="1">'17'!$27:$30,'17'!#REF!,'17'!#REF!,'17'!#REF!,'17'!#REF!,'17'!#REF!,'17'!#REF!</definedName>
    <definedName name="Z_3902BEF4_66C6_44A2_871B_914527DC583C_.wvu.Rows" localSheetId="8" hidden="1">'18квКпкз'!$27:$30,'18квКпкз'!#REF!,'18квКпкз'!#REF!,'18квКпкз'!#REF!,'18квКпкз'!#REF!,'18квКпкз'!#REF!,'18квКпкз'!#REF!</definedName>
    <definedName name="Z_3A06BBD0_81FF_44D2_9B0D_78E790C5E538_.wvu.FilterData" localSheetId="7" hidden="1">'17'!#REF!</definedName>
    <definedName name="Z_3DA5BA36_6938_471F_B773_58C819FFA9C8_.wvu.FilterData" localSheetId="0" hidden="1">'10 Квартал финансирование'!#REF!</definedName>
    <definedName name="Z_3DA5BA36_6938_471F_B773_58C819FFA9C8_.wvu.FilterData" localSheetId="1" hidden="1">'11 Квартал финансирование ист'!#REF!</definedName>
    <definedName name="Z_3DA5BA36_6938_471F_B773_58C819FFA9C8_.wvu.FilterData" localSheetId="2" hidden="1">'12 Квартал освоение'!#REF!</definedName>
    <definedName name="Z_3DA5BA36_6938_471F_B773_58C819FFA9C8_.wvu.FilterData" localSheetId="3" hidden="1">'13'!#REF!</definedName>
    <definedName name="Z_3DA5BA36_6938_471F_B773_58C819FFA9C8_.wvu.FilterData" localSheetId="4" hidden="1">'14'!#REF!</definedName>
    <definedName name="Z_3DA5BA36_6938_471F_B773_58C819FFA9C8_.wvu.FilterData" localSheetId="5" hidden="1">'15'!$A$26:$AA$30</definedName>
    <definedName name="Z_3E7E7C54_F38B_422C_9D84_0F1BB4F8B8D1_.wvu.FilterData" localSheetId="6" hidden="1">'16'!$B$26:$BI$30</definedName>
    <definedName name="Z_3FD31910_2511_40F2_80F8_CF6F8FA31381_.wvu.FilterData" localSheetId="0" hidden="1">'10 Квартал финансирование'!$A$26:$T$30</definedName>
    <definedName name="Z_3FD31910_2511_40F2_80F8_CF6F8FA31381_.wvu.FilterData" localSheetId="1" hidden="1">'11 Квартал финансирование ист'!$A$25:$X$32</definedName>
    <definedName name="Z_3FD31910_2511_40F2_80F8_CF6F8FA31381_.wvu.FilterData" localSheetId="2" hidden="1">'12 Квартал освоение'!$A$25:$V$32</definedName>
    <definedName name="Z_3FD31910_2511_40F2_80F8_CF6F8FA31381_.wvu.FilterData" localSheetId="3" hidden="1">'13'!$A$25:$CK$32</definedName>
    <definedName name="Z_3FD31910_2511_40F2_80F8_CF6F8FA31381_.wvu.FilterData" localSheetId="4" hidden="1">'14'!$A$25:$AN$30</definedName>
    <definedName name="Z_3FD31910_2511_40F2_80F8_CF6F8FA31381_.wvu.FilterData" localSheetId="5" hidden="1">'15'!$A$25:$CO$30</definedName>
    <definedName name="Z_3FD31910_2511_40F2_80F8_CF6F8FA31381_.wvu.FilterData" localSheetId="6" hidden="1">'16'!$A$25:$CL$30</definedName>
    <definedName name="Z_3FD31910_2511_40F2_80F8_CF6F8FA31381_.wvu.FilterData" localSheetId="7" hidden="1">'17'!$A$25:$CD$30</definedName>
    <definedName name="Z_3FD31910_2511_40F2_80F8_CF6F8FA31381_.wvu.FilterData" localSheetId="8" hidden="1">'18квКпкз'!$A$25:$CW$30</definedName>
    <definedName name="Z_40AF2882_EE60_4760_BBBA_B54B2DAF72F9_.wvu.FilterData" localSheetId="0" hidden="1">'10 Квартал финансирование'!#REF!</definedName>
    <definedName name="Z_40AF2882_EE60_4760_BBBA_B54B2DAF72F9_.wvu.FilterData" localSheetId="1" hidden="1">'11 Квартал финансирование ист'!#REF!</definedName>
    <definedName name="Z_40AF2882_EE60_4760_BBBA_B54B2DAF72F9_.wvu.FilterData" localSheetId="2" hidden="1">'12 Квартал освоение'!#REF!</definedName>
    <definedName name="Z_40AF2882_EE60_4760_BBBA_B54B2DAF72F9_.wvu.FilterData" localSheetId="3" hidden="1">'13'!#REF!</definedName>
    <definedName name="Z_40AF2882_EE60_4760_BBBA_B54B2DAF72F9_.wvu.FilterData" localSheetId="4" hidden="1">'14'!#REF!</definedName>
    <definedName name="Z_40AF2882_EE60_4760_BBBA_B54B2DAF72F9_.wvu.FilterData" localSheetId="5" hidden="1">'15'!$A$26:$AA$30</definedName>
    <definedName name="Z_40AF2882_EE60_4760_BBBA_B54B2DAF72F9_.wvu.FilterData" localSheetId="7" hidden="1">'17'!#REF!</definedName>
    <definedName name="Z_41B76FCA_8ADA_4407_878E_56A7264D83C4_.wvu.FilterData" localSheetId="0" hidden="1">'10 Квартал финансирование'!#REF!</definedName>
    <definedName name="Z_41B76FCA_8ADA_4407_878E_56A7264D83C4_.wvu.FilterData" localSheetId="1" hidden="1">'11 Квартал финансирование ист'!#REF!</definedName>
    <definedName name="Z_41B76FCA_8ADA_4407_878E_56A7264D83C4_.wvu.FilterData" localSheetId="2" hidden="1">'12 Квартал освоение'!#REF!</definedName>
    <definedName name="Z_41B76FCA_8ADA_4407_878E_56A7264D83C4_.wvu.FilterData" localSheetId="3" hidden="1">'13'!#REF!</definedName>
    <definedName name="Z_41B76FCA_8ADA_4407_878E_56A7264D83C4_.wvu.FilterData" localSheetId="4" hidden="1">'14'!#REF!</definedName>
    <definedName name="Z_41B76FCA_8ADA_4407_878E_56A7264D83C4_.wvu.FilterData" localSheetId="5" hidden="1">'15'!$A$26:$AA$30</definedName>
    <definedName name="Z_41C0B97A_7C2A_448D_8128_336FADFB8128_.wvu.FilterData" localSheetId="0" hidden="1">'10 Квартал финансирование'!#REF!</definedName>
    <definedName name="Z_41C0B97A_7C2A_448D_8128_336FADFB8128_.wvu.FilterData" localSheetId="1" hidden="1">'11 Квартал финансирование ист'!#REF!</definedName>
    <definedName name="Z_41F93F62_A402_4147_9873_09CD3B23B08F_.wvu.FilterData" localSheetId="7" hidden="1">'17'!#REF!</definedName>
    <definedName name="Z_42EB33EF_8BDB_4FE5_B0B0_CB66DE2A0A2A_.wvu.FilterData" localSheetId="0" hidden="1">'10 Квартал финансирование'!#REF!</definedName>
    <definedName name="Z_42EB33EF_8BDB_4FE5_B0B0_CB66DE2A0A2A_.wvu.FilterData" localSheetId="1" hidden="1">'11 Квартал финансирование ист'!#REF!</definedName>
    <definedName name="Z_42EB33EF_8BDB_4FE5_B0B0_CB66DE2A0A2A_.wvu.FilterData" localSheetId="2" hidden="1">'12 Квартал освоение'!#REF!</definedName>
    <definedName name="Z_42EB33EF_8BDB_4FE5_B0B0_CB66DE2A0A2A_.wvu.FilterData" localSheetId="3" hidden="1">'13'!#REF!</definedName>
    <definedName name="Z_42EB33EF_8BDB_4FE5_B0B0_CB66DE2A0A2A_.wvu.FilterData" localSheetId="4" hidden="1">'14'!#REF!</definedName>
    <definedName name="Z_42EB33EF_8BDB_4FE5_B0B0_CB66DE2A0A2A_.wvu.FilterData" localSheetId="5" hidden="1">'15'!$A$26:$CO$30</definedName>
    <definedName name="Z_42EB33EF_8BDB_4FE5_B0B0_CB66DE2A0A2A_.wvu.FilterData" localSheetId="6" hidden="1">'16'!$A$25:$BS$30</definedName>
    <definedName name="Z_42EB33EF_8BDB_4FE5_B0B0_CB66DE2A0A2A_.wvu.FilterData" localSheetId="7" hidden="1">'17'!#REF!</definedName>
    <definedName name="Z_456B260A_4433_4764_B08B_5A07673D1E6C_.wvu.FilterData" localSheetId="0" hidden="1">'10 Квартал финансирование'!#REF!</definedName>
    <definedName name="Z_456B260A_4433_4764_B08B_5A07673D1E6C_.wvu.FilterData" localSheetId="1" hidden="1">'11 Квартал финансирование ист'!#REF!</definedName>
    <definedName name="Z_456B260A_4433_4764_B08B_5A07673D1E6C_.wvu.FilterData" localSheetId="2" hidden="1">'12 Квартал освоение'!#REF!</definedName>
    <definedName name="Z_456B260A_4433_4764_B08B_5A07673D1E6C_.wvu.FilterData" localSheetId="3" hidden="1">'13'!#REF!</definedName>
    <definedName name="Z_456B260A_4433_4764_B08B_5A07673D1E6C_.wvu.FilterData" localSheetId="4" hidden="1">'14'!#REF!</definedName>
    <definedName name="Z_456B260A_4433_4764_B08B_5A07673D1E6C_.wvu.FilterData" localSheetId="5" hidden="1">'15'!$A$26:$AA$30</definedName>
    <definedName name="Z_456B260A_4433_4764_B08B_5A07673D1E6C_.wvu.FilterData" localSheetId="6" hidden="1">'16'!$B$26:$BI$30</definedName>
    <definedName name="Z_456B260A_4433_4764_B08B_5A07673D1E6C_.wvu.FilterData" localSheetId="7" hidden="1">'17'!#REF!</definedName>
    <definedName name="Z_47C563D6_3A2E_477B_BBFB_74D489D653AC_.wvu.FilterData" localSheetId="0" hidden="1">'10 Квартал финансирование'!$A$26:$T$30</definedName>
    <definedName name="Z_47C563D6_3A2E_477B_BBFB_74D489D653AC_.wvu.FilterData" localSheetId="1" hidden="1">'11 Квартал финансирование ист'!$A$25:$X$33</definedName>
    <definedName name="Z_47C563D6_3A2E_477B_BBFB_74D489D653AC_.wvu.FilterData" localSheetId="2" hidden="1">'12 Квартал освоение'!$A$25:$V$34</definedName>
    <definedName name="Z_47C563D6_3A2E_477B_BBFB_74D489D653AC_.wvu.FilterData" localSheetId="3" hidden="1">'13'!$A$25:$CK$32</definedName>
    <definedName name="Z_47C563D6_3A2E_477B_BBFB_74D489D653AC_.wvu.FilterData" localSheetId="4" hidden="1">'14'!$A$25:$AN$32</definedName>
    <definedName name="Z_47C563D6_3A2E_477B_BBFB_74D489D653AC_.wvu.FilterData" localSheetId="5" hidden="1">'15'!$A$25:$CO$30</definedName>
    <definedName name="Z_47C563D6_3A2E_477B_BBFB_74D489D653AC_.wvu.FilterData" localSheetId="6" hidden="1">'16'!$A$25:$CL$30</definedName>
    <definedName name="Z_47C563D6_3A2E_477B_BBFB_74D489D653AC_.wvu.FilterData" localSheetId="7" hidden="1">'17'!$A$25:$CD$30</definedName>
    <definedName name="Z_47C563D6_3A2E_477B_BBFB_74D489D653AC_.wvu.FilterData" localSheetId="8" hidden="1">'18квКпкз'!$A$25:$CW$30</definedName>
    <definedName name="Z_487E7A08_1326_489C_998F_C686797ACE56_.wvu.FilterData" localSheetId="2" hidden="1">'12 Квартал освоение'!$A$25:$V$32</definedName>
    <definedName name="Z_48A60FB0_9A73_41A3_99DB_17520660C91A_.wvu.FilterData" localSheetId="0" hidden="1">'10 Квартал финансирование'!$A$25:$T$30</definedName>
    <definedName name="Z_48A60FB0_9A73_41A3_99DB_17520660C91A_.wvu.FilterData" localSheetId="1" hidden="1">'11 Квартал финансирование ист'!$A$25:$X$32</definedName>
    <definedName name="Z_48A60FB0_9A73_41A3_99DB_17520660C91A_.wvu.FilterData" localSheetId="2" hidden="1">'12 Квартал освоение'!$A$25:$V$32</definedName>
    <definedName name="Z_48A60FB0_9A73_41A3_99DB_17520660C91A_.wvu.FilterData" localSheetId="3" hidden="1">'13'!$A$25:$CK$32</definedName>
    <definedName name="Z_48A60FB0_9A73_41A3_99DB_17520660C91A_.wvu.FilterData" localSheetId="4" hidden="1">'14'!$A$25:$AN$30</definedName>
    <definedName name="Z_48A60FB0_9A73_41A3_99DB_17520660C91A_.wvu.FilterData" localSheetId="5" hidden="1">'15'!$A$25:$CO$30</definedName>
    <definedName name="Z_48A60FB0_9A73_41A3_99DB_17520660C91A_.wvu.FilterData" localSheetId="6" hidden="1">'16'!$A$25:$CL$30</definedName>
    <definedName name="Z_48A60FB0_9A73_41A3_99DB_17520660C91A_.wvu.FilterData" localSheetId="7" hidden="1">'17'!$A$25:$CD$30</definedName>
    <definedName name="Z_48A60FB0_9A73_41A3_99DB_17520660C91A_.wvu.FilterData" localSheetId="8" hidden="1">'18квКпкз'!$A$25:$CW$30</definedName>
    <definedName name="Z_48A60FB0_9A73_41A3_99DB_17520660C91A_.wvu.FilterData" localSheetId="9" hidden="1">'19квРасш'!$A$26:$M$31</definedName>
    <definedName name="Z_48A60FB0_9A73_41A3_99DB_17520660C91A_.wvu.PrintArea" localSheetId="0" hidden="1">'10 Квартал финансирование'!$A$1:$T$35</definedName>
    <definedName name="Z_48A60FB0_9A73_41A3_99DB_17520660C91A_.wvu.PrintArea" localSheetId="1" hidden="1">'11 Квартал финансирование ист'!$A$1:$X$33</definedName>
    <definedName name="Z_48A60FB0_9A73_41A3_99DB_17520660C91A_.wvu.PrintArea" localSheetId="2" hidden="1">'12 Квартал освоение'!$A$1:$V$32</definedName>
    <definedName name="Z_48A60FB0_9A73_41A3_99DB_17520660C91A_.wvu.PrintArea" localSheetId="3" hidden="1">'13'!$A$1:$CK$32</definedName>
    <definedName name="Z_48A60FB0_9A73_41A3_99DB_17520660C91A_.wvu.PrintArea" localSheetId="4" hidden="1">'14'!$A$1:$AN$30</definedName>
    <definedName name="Z_48A60FB0_9A73_41A3_99DB_17520660C91A_.wvu.PrintArea" localSheetId="5" hidden="1">'15'!$A$1:$CO$30</definedName>
    <definedName name="Z_48A60FB0_9A73_41A3_99DB_17520660C91A_.wvu.PrintArea" localSheetId="6" hidden="1">'16'!$A$1:$BS$38</definedName>
    <definedName name="Z_48A60FB0_9A73_41A3_99DB_17520660C91A_.wvu.PrintArea" localSheetId="7" hidden="1">'17'!$A$1:$BC$30</definedName>
    <definedName name="Z_48A60FB0_9A73_41A3_99DB_17520660C91A_.wvu.PrintArea" localSheetId="8" hidden="1">'18квКпкз'!$A$1:$AS$30</definedName>
    <definedName name="Z_48A60FB0_9A73_41A3_99DB_17520660C91A_.wvu.PrintArea" localSheetId="9" hidden="1">'19квРасш'!$A$1:$M$31</definedName>
    <definedName name="Z_48A60FB0_9A73_41A3_99DB_17520660C91A_.wvu.PrintTitles" localSheetId="0" hidden="1">'10 Квартал финансирование'!$A:$B,'10 Квартал финансирование'!$22:$25</definedName>
    <definedName name="Z_48A60FB0_9A73_41A3_99DB_17520660C91A_.wvu.PrintTitles" localSheetId="1" hidden="1">'11 Квартал финансирование ист'!$A:$B,'11 Квартал финансирование ист'!$21:$24</definedName>
    <definedName name="Z_48A60FB0_9A73_41A3_99DB_17520660C91A_.wvu.PrintTitles" localSheetId="2" hidden="1">'12 Квартал освоение'!$A:$B,'12 Квартал освоение'!$21:$25</definedName>
    <definedName name="Z_48A60FB0_9A73_41A3_99DB_17520660C91A_.wvu.PrintTitles" localSheetId="3" hidden="1">'13'!$A:$B,'13'!$20:$25</definedName>
    <definedName name="Z_48A60FB0_9A73_41A3_99DB_17520660C91A_.wvu.PrintTitles" localSheetId="4" hidden="1">'14'!$A:$B,'14'!$20:$25</definedName>
    <definedName name="Z_48A60FB0_9A73_41A3_99DB_17520660C91A_.wvu.PrintTitles" localSheetId="5" hidden="1">'15'!$A:$B,'15'!$20:$25</definedName>
    <definedName name="Z_48A60FB0_9A73_41A3_99DB_17520660C91A_.wvu.PrintTitles" localSheetId="6" hidden="1">'16'!$20:$25</definedName>
    <definedName name="Z_48A60FB0_9A73_41A3_99DB_17520660C91A_.wvu.PrintTitles" localSheetId="7" hidden="1">'17'!$21:$24</definedName>
    <definedName name="Z_48A60FB0_9A73_41A3_99DB_17520660C91A_.wvu.Rows" localSheetId="3" hidden="1">'13'!#REF!,'13'!#REF!,'13'!#REF!,'13'!#REF!,'13'!#REF!,'13'!#REF!,'13'!#REF!</definedName>
    <definedName name="Z_48A60FB0_9A73_41A3_99DB_17520660C91A_.wvu.Rows" localSheetId="4" hidden="1">'14'!#REF!,'14'!#REF!,'14'!#REF!,'14'!#REF!,'14'!#REF!,'14'!#REF!,'14'!#REF!</definedName>
    <definedName name="Z_48A60FB0_9A73_41A3_99DB_17520660C91A_.wvu.Rows" localSheetId="5" hidden="1">'15'!#REF!,'15'!#REF!,'15'!#REF!,'15'!#REF!,'15'!#REF!,'15'!#REF!,'15'!#REF!</definedName>
    <definedName name="Z_48A60FB0_9A73_41A3_99DB_17520660C91A_.wvu.Rows" localSheetId="6" hidden="1">'16'!#REF!,'16'!#REF!,'16'!#REF!,'16'!#REF!,'16'!#REF!,'16'!#REF!,'16'!#REF!</definedName>
    <definedName name="Z_48A60FB0_9A73_41A3_99DB_17520660C91A_.wvu.Rows" localSheetId="8" hidden="1">'18квКпкз'!$27:$30,'18квКпкз'!#REF!,'18квКпкз'!#REF!,'18квКпкз'!#REF!,'18квКпкз'!#REF!,'18квКпкз'!#REF!,'18квКпкз'!#REF!,'18квКпкз'!#REF!</definedName>
    <definedName name="Z_4AE953EB_0C2E_449E_99BE_E2C080B97552_.wvu.FilterData" localSheetId="6" hidden="1">'16'!$B$26:$BI$30</definedName>
    <definedName name="Z_4B55D313_9919_45E0_885D_E27F9BA79174_.wvu.FilterData" localSheetId="0" hidden="1">'10 Квартал финансирование'!#REF!</definedName>
    <definedName name="Z_4B55D313_9919_45E0_885D_E27F9BA79174_.wvu.FilterData" localSheetId="1" hidden="1">'11 Квартал финансирование ист'!#REF!</definedName>
    <definedName name="Z_4B55D313_9919_45E0_885D_E27F9BA79174_.wvu.FilterData" localSheetId="2" hidden="1">'12 Квартал освоение'!#REF!</definedName>
    <definedName name="Z_4B55D313_9919_45E0_885D_E27F9BA79174_.wvu.FilterData" localSheetId="3" hidden="1">'13'!#REF!</definedName>
    <definedName name="Z_4B55D313_9919_45E0_885D_E27F9BA79174_.wvu.FilterData" localSheetId="4" hidden="1">'14'!#REF!</definedName>
    <definedName name="Z_4B55D313_9919_45E0_885D_E27F9BA79174_.wvu.FilterData" localSheetId="5" hidden="1">'15'!$A$26:$AA$30</definedName>
    <definedName name="Z_4C477A7F_A96B_42D9_99B0_5E8348F2FBC3_.wvu.FilterData" localSheetId="4" hidden="1">'14'!$A$25:$AN$32</definedName>
    <definedName name="Z_4C477A7F_A96B_42D9_99B0_5E8348F2FBC3_.wvu.FilterData" localSheetId="5" hidden="1">'15'!$A$26:$CO$30</definedName>
    <definedName name="Z_4C477A7F_A96B_42D9_99B0_5E8348F2FBC3_.wvu.FilterData" localSheetId="6" hidden="1">'16'!$A$25:$BS$30</definedName>
    <definedName name="Z_4ED75106_EE9A_4F2A_9B0A_B8237499D119_.wvu.FilterData" localSheetId="5" hidden="1">'15'!#REF!</definedName>
    <definedName name="Z_500C2F4F_1743_499A_A051_20565DBF52B2_.wvu.PrintArea" localSheetId="8" hidden="1">'18квКпкз'!$A$1:$AS$30</definedName>
    <definedName name="Z_500C2F4F_1743_499A_A051_20565DBF52B2_.wvu.PrintArea" localSheetId="9" hidden="1">'19квРасш'!$A$1:$M$31</definedName>
    <definedName name="Z_508D7B6E_E4EF_4E92_832F_5A8F725A63C7_.wvu.FilterData" localSheetId="5" hidden="1">'15'!$A$26:$CO$30</definedName>
    <definedName name="Z_508D7B6E_E4EF_4E92_832F_5A8F725A63C7_.wvu.FilterData" localSheetId="6" hidden="1">'16'!$A$25:$BS$30</definedName>
    <definedName name="Z_508D7B6E_E4EF_4E92_832F_5A8F725A63C7_.wvu.FilterData" localSheetId="7" hidden="1">'17'!#REF!</definedName>
    <definedName name="Z_52298989_4E9D_46B0_9737_236DEA1DD466_.wvu.FilterData" localSheetId="7" hidden="1">'17'!#REF!</definedName>
    <definedName name="Z_53C699E2_6445_4725_BCAD_8120E7D19C28_.wvu.FilterData" localSheetId="0" hidden="1">'10 Квартал финансирование'!$A$26:$T$30</definedName>
    <definedName name="Z_53C699E2_6445_4725_BCAD_8120E7D19C28_.wvu.FilterData" localSheetId="1" hidden="1">'11 Квартал финансирование ист'!$A$25:$X$33</definedName>
    <definedName name="Z_53C699E2_6445_4725_BCAD_8120E7D19C28_.wvu.FilterData" localSheetId="2" hidden="1">'12 Квартал освоение'!$A$25:$V$34</definedName>
    <definedName name="Z_53C699E2_6445_4725_BCAD_8120E7D19C28_.wvu.FilterData" localSheetId="3" hidden="1">'13'!$A$25:$CK$32</definedName>
    <definedName name="Z_53C699E2_6445_4725_BCAD_8120E7D19C28_.wvu.FilterData" localSheetId="4" hidden="1">'14'!$A$25:$AN$32</definedName>
    <definedName name="Z_53C699E2_6445_4725_BCAD_8120E7D19C28_.wvu.FilterData" localSheetId="5" hidden="1">'15'!$A$25:$CO$30</definedName>
    <definedName name="Z_53C699E2_6445_4725_BCAD_8120E7D19C28_.wvu.FilterData" localSheetId="6" hidden="1">'16'!$A$25:$BS$30</definedName>
    <definedName name="Z_53C699E2_6445_4725_BCAD_8120E7D19C28_.wvu.FilterData" localSheetId="7" hidden="1">'17'!$A$26:$BC$30</definedName>
    <definedName name="Z_55AAC02E_354B_458A_B57A_9A758D9C24F6_.wvu.FilterData" localSheetId="0" hidden="1">'10 Квартал финансирование'!#REF!</definedName>
    <definedName name="Z_55AAC02E_354B_458A_B57A_9A758D9C24F6_.wvu.FilterData" localSheetId="1" hidden="1">'11 Квартал финансирование ист'!#REF!</definedName>
    <definedName name="Z_55AAC02E_354B_458A_B57A_9A758D9C24F6_.wvu.FilterData" localSheetId="2" hidden="1">'12 Квартал освоение'!#REF!</definedName>
    <definedName name="Z_55AAC02E_354B_458A_B57A_9A758D9C24F6_.wvu.FilterData" localSheetId="3" hidden="1">'13'!#REF!</definedName>
    <definedName name="Z_55AAC02E_354B_458A_B57A_9A758D9C24F6_.wvu.FilterData" localSheetId="4" hidden="1">'14'!#REF!</definedName>
    <definedName name="Z_55AAC02E_354B_458A_B57A_9A758D9C24F6_.wvu.FilterData" localSheetId="5" hidden="1">'15'!$A$26:$AA$30</definedName>
    <definedName name="Z_571BA0DE_5E16_4E8A_9792_C71F481FC4CD_.wvu.FilterData" localSheetId="0" hidden="1">'10 Квартал финансирование'!$A$25:$T$30</definedName>
    <definedName name="Z_58612208_4A7E_4665_80FF_BCE33818B79B_.wvu.FilterData" localSheetId="0" hidden="1">'10 Квартал финансирование'!#REF!</definedName>
    <definedName name="Z_5939E2BE_D513_447E_886D_794B8773EF22_.wvu.FilterData" localSheetId="0" hidden="1">'10 Квартал финансирование'!#REF!</definedName>
    <definedName name="Z_5939E2BE_D513_447E_886D_794B8773EF22_.wvu.FilterData" localSheetId="1" hidden="1">'11 Квартал финансирование ист'!#REF!</definedName>
    <definedName name="Z_5939E2BE_D513_447E_886D_794B8773EF22_.wvu.FilterData" localSheetId="2" hidden="1">'12 Квартал освоение'!#REF!</definedName>
    <definedName name="Z_5939E2BE_D513_447E_886D_794B8773EF22_.wvu.FilterData" localSheetId="3" hidden="1">'13'!#REF!</definedName>
    <definedName name="Z_5939E2BE_D513_447E_886D_794B8773EF22_.wvu.FilterData" localSheetId="4" hidden="1">'14'!#REF!</definedName>
    <definedName name="Z_5939E2BE_D513_447E_886D_794B8773EF22_.wvu.FilterData" localSheetId="5" hidden="1">'15'!$A$26:$AA$30</definedName>
    <definedName name="Z_5B2849A4_10D6_4C56_82E3_213F2F39DEE0_.wvu.FilterData" localSheetId="0" hidden="1">'10 Квартал финансирование'!#REF!</definedName>
    <definedName name="Z_5B2849A4_10D6_4C56_82E3_213F2F39DEE0_.wvu.FilterData" localSheetId="1" hidden="1">'11 Квартал финансирование ист'!#REF!</definedName>
    <definedName name="Z_5D48D966_D569_49BE_B8D5_CFFF304C931B_.wvu.FilterData" localSheetId="0" hidden="1">'10 Квартал финансирование'!#REF!</definedName>
    <definedName name="Z_5D48D966_D569_49BE_B8D5_CFFF304C931B_.wvu.FilterData" localSheetId="1" hidden="1">'11 Квартал финансирование ист'!#REF!</definedName>
    <definedName name="Z_5D68B30A_F5AE_47A2_98B4_A896BFA1BCD4_.wvu.FilterData" localSheetId="0" hidden="1">'10 Квартал финансирование'!#REF!</definedName>
    <definedName name="Z_5D68B30A_F5AE_47A2_98B4_A896BFA1BCD4_.wvu.FilterData" localSheetId="1" hidden="1">'11 Квартал финансирование ист'!#REF!</definedName>
    <definedName name="Z_5D68B30A_F5AE_47A2_98B4_A896BFA1BCD4_.wvu.FilterData" localSheetId="3" hidden="1">'13'!#REF!</definedName>
    <definedName name="Z_5EADC1CF_ED63_4C90_B528_B134FE0A2319_.wvu.FilterData" localSheetId="0" hidden="1">'10 Квартал финансирование'!#REF!</definedName>
    <definedName name="Z_5EADC1CF_ED63_4C90_B528_B134FE0A2319_.wvu.FilterData" localSheetId="1" hidden="1">'11 Квартал финансирование ист'!#REF!</definedName>
    <definedName name="Z_5EADC1CF_ED63_4C90_B528_B134FE0A2319_.wvu.FilterData" localSheetId="2" hidden="1">'12 Квартал освоение'!#REF!</definedName>
    <definedName name="Z_5EADC1CF_ED63_4C90_B528_B134FE0A2319_.wvu.FilterData" localSheetId="3" hidden="1">'13'!#REF!</definedName>
    <definedName name="Z_5EADC1CF_ED63_4C90_B528_B134FE0A2319_.wvu.FilterData" localSheetId="4" hidden="1">'14'!#REF!</definedName>
    <definedName name="Z_5EADC1CF_ED63_4C90_B528_B134FE0A2319_.wvu.FilterData" localSheetId="5" hidden="1">'15'!$A$26:$AA$30</definedName>
    <definedName name="Z_5F2A370E_836A_4992_942B_22CE95057883_.wvu.FilterData" localSheetId="0" hidden="1">'10 Квартал финансирование'!#REF!</definedName>
    <definedName name="Z_5F2A370E_836A_4992_942B_22CE95057883_.wvu.FilterData" localSheetId="1" hidden="1">'11 Квартал финансирование ист'!#REF!</definedName>
    <definedName name="Z_5F2A370E_836A_4992_942B_22CE95057883_.wvu.FilterData" localSheetId="2" hidden="1">'12 Квартал освоение'!#REF!</definedName>
    <definedName name="Z_5F2A370E_836A_4992_942B_22CE95057883_.wvu.FilterData" localSheetId="3" hidden="1">'13'!#REF!</definedName>
    <definedName name="Z_5F2A370E_836A_4992_942B_22CE95057883_.wvu.FilterData" localSheetId="4" hidden="1">'14'!#REF!</definedName>
    <definedName name="Z_5F2A370E_836A_4992_942B_22CE95057883_.wvu.FilterData" localSheetId="5" hidden="1">'15'!$A$26:$AA$30</definedName>
    <definedName name="Z_5F2A370E_836A_4992_942B_22CE95057883_.wvu.FilterData" localSheetId="7" hidden="1">'17'!#REF!</definedName>
    <definedName name="Z_5F39CD15_C553_4CF0_940C_0295EF87970E_.wvu.FilterData" localSheetId="0" hidden="1">'10 Квартал финансирование'!#REF!</definedName>
    <definedName name="Z_5F39CD15_C553_4CF0_940C_0295EF87970E_.wvu.FilterData" localSheetId="1" hidden="1">'11 Квартал финансирование ист'!#REF!</definedName>
    <definedName name="Z_5F39CD15_C553_4CF0_940C_0295EF87970E_.wvu.FilterData" localSheetId="2" hidden="1">'12 Квартал освоение'!#REF!</definedName>
    <definedName name="Z_5F39CD15_C553_4CF0_940C_0295EF87970E_.wvu.FilterData" localSheetId="3" hidden="1">'13'!#REF!</definedName>
    <definedName name="Z_5F39CD15_C553_4CF0_940C_0295EF87970E_.wvu.FilterData" localSheetId="4" hidden="1">'14'!#REF!</definedName>
    <definedName name="Z_5F39CD15_C553_4CF0_940C_0295EF87970E_.wvu.FilterData" localSheetId="5" hidden="1">'15'!$A$26:$CO$30</definedName>
    <definedName name="Z_5F39CD15_C553_4CF0_940C_0295EF87970E_.wvu.FilterData" localSheetId="6" hidden="1">'16'!$A$25:$BS$30</definedName>
    <definedName name="Z_5F39CD15_C553_4CF0_940C_0295EF87970E_.wvu.FilterData" localSheetId="7" hidden="1">'17'!#REF!</definedName>
    <definedName name="Z_6139B682_DE54_4719_9766_F05505DD34A3_.wvu.FilterData" localSheetId="6" hidden="1">'16'!$B$26:$BI$30</definedName>
    <definedName name="Z_61510D42_B063_4ADF_A949_818D1528B5E0_.wvu.FilterData" localSheetId="0" hidden="1">'10 Квартал финансирование'!#REF!</definedName>
    <definedName name="Z_633DAF0C_6B74_4AE3_A0A0_79E33CB4749F_.wvu.FilterData" localSheetId="0" hidden="1">'10 Квартал финансирование'!$A$25:$T$30</definedName>
    <definedName name="Z_633DAF0C_6B74_4AE3_A0A0_79E33CB4749F_.wvu.FilterData" localSheetId="1" hidden="1">'11 Квартал финансирование ист'!$A$25:$X$33</definedName>
    <definedName name="Z_633DAF0C_6B74_4AE3_A0A0_79E33CB4749F_.wvu.FilterData" localSheetId="2" hidden="1">'12 Квартал освоение'!$A$25:$V$34</definedName>
    <definedName name="Z_633DAF0C_6B74_4AE3_A0A0_79E33CB4749F_.wvu.FilterData" localSheetId="3" hidden="1">'13'!$A$25:$CK$32</definedName>
    <definedName name="Z_633DAF0C_6B74_4AE3_A0A0_79E33CB4749F_.wvu.FilterData" localSheetId="4" hidden="1">'14'!$A$25:$AN$32</definedName>
    <definedName name="Z_633DAF0C_6B74_4AE3_A0A0_79E33CB4749F_.wvu.FilterData" localSheetId="5" hidden="1">'15'!$A$26:$CO$30</definedName>
    <definedName name="Z_633DAF0C_6B74_4AE3_A0A0_79E33CB4749F_.wvu.FilterData" localSheetId="7" hidden="1">'17'!$A$26:$BC$30</definedName>
    <definedName name="Z_64B0B66B_451D_42B4_98F5_90F4F6D43185_.wvu.FilterData" localSheetId="0" hidden="1">'10 Квартал финансирование'!#REF!</definedName>
    <definedName name="Z_64B0B66B_451D_42B4_98F5_90F4F6D43185_.wvu.FilterData" localSheetId="1" hidden="1">'11 Квартал финансирование ист'!#REF!</definedName>
    <definedName name="Z_64B0B66B_451D_42B4_98F5_90F4F6D43185_.wvu.FilterData" localSheetId="2" hidden="1">'12 Квартал освоение'!#REF!</definedName>
    <definedName name="Z_64B0B66B_451D_42B4_98F5_90F4F6D43185_.wvu.FilterData" localSheetId="3" hidden="1">'13'!#REF!</definedName>
    <definedName name="Z_64B0B66B_451D_42B4_98F5_90F4F6D43185_.wvu.FilterData" localSheetId="4" hidden="1">'14'!#REF!</definedName>
    <definedName name="Z_64B0B66B_451D_42B4_98F5_90F4F6D43185_.wvu.FilterData" localSheetId="5" hidden="1">'15'!$A$26:$AA$30</definedName>
    <definedName name="Z_67A2FF5F_9F8B_474F_8E19_05B8545D67B9_.wvu.FilterData" localSheetId="0" hidden="1">'10 Квартал финансирование'!$A$25:$T$30</definedName>
    <definedName name="Z_67DB54FA_7945_457A_A803_4AB135E66DFE_.wvu.FilterData" localSheetId="0" hidden="1">'10 Квартал финансирование'!#REF!</definedName>
    <definedName name="Z_67DB54FA_7945_457A_A803_4AB135E66DFE_.wvu.FilterData" localSheetId="1" hidden="1">'11 Квартал финансирование ист'!#REF!</definedName>
    <definedName name="Z_67DB54FA_7945_457A_A803_4AB135E66DFE_.wvu.FilterData" localSheetId="2" hidden="1">'12 Квартал освоение'!#REF!</definedName>
    <definedName name="Z_67DB54FA_7945_457A_A803_4AB135E66DFE_.wvu.FilterData" localSheetId="7" hidden="1">'17'!#REF!</definedName>
    <definedName name="Z_68608AB4_99AC_4E4C_A27D_0DD29BE6EC94_.wvu.Cols" localSheetId="3" hidden="1">'13'!$BA:$CE</definedName>
    <definedName name="Z_68608AB4_99AC_4E4C_A27D_0DD29BE6EC94_.wvu.FilterData" localSheetId="0" hidden="1">'10 Квартал финансирование'!#REF!</definedName>
    <definedName name="Z_68608AB4_99AC_4E4C_A27D_0DD29BE6EC94_.wvu.FilterData" localSheetId="1" hidden="1">'11 Квартал финансирование ист'!#REF!</definedName>
    <definedName name="Z_68608AB4_99AC_4E4C_A27D_0DD29BE6EC94_.wvu.FilterData" localSheetId="2" hidden="1">'12 Квартал освоение'!#REF!</definedName>
    <definedName name="Z_68608AB4_99AC_4E4C_A27D_0DD29BE6EC94_.wvu.FilterData" localSheetId="3" hidden="1">'13'!#REF!</definedName>
    <definedName name="Z_68608AB4_99AC_4E4C_A27D_0DD29BE6EC94_.wvu.FilterData" localSheetId="4" hidden="1">'14'!#REF!</definedName>
    <definedName name="Z_68608AB4_99AC_4E4C_A27D_0DD29BE6EC94_.wvu.FilterData" localSheetId="5" hidden="1">'15'!$A$26:$CO$30</definedName>
    <definedName name="Z_68608AB4_99AC_4E4C_A27D_0DD29BE6EC94_.wvu.FilterData" localSheetId="6" hidden="1">'16'!$A$25:$BS$30</definedName>
    <definedName name="Z_68608AB4_99AC_4E4C_A27D_0DD29BE6EC94_.wvu.FilterData" localSheetId="7" hidden="1">'17'!#REF!</definedName>
    <definedName name="Z_68608AB4_99AC_4E4C_A27D_0DD29BE6EC94_.wvu.PrintArea" localSheetId="0" hidden="1">'10 Квартал финансирование'!$A$1:$T$30</definedName>
    <definedName name="Z_68608AB4_99AC_4E4C_A27D_0DD29BE6EC94_.wvu.PrintArea" localSheetId="1" hidden="1">'11 Квартал финансирование ист'!$A$1:$W$32</definedName>
    <definedName name="Z_68608AB4_99AC_4E4C_A27D_0DD29BE6EC94_.wvu.PrintArea" localSheetId="2" hidden="1">'12 Квартал освоение'!$A$1:$V$32</definedName>
    <definedName name="Z_68608AB4_99AC_4E4C_A27D_0DD29BE6EC94_.wvu.PrintArea" localSheetId="3" hidden="1">'13'!$A$1:$CK$32</definedName>
    <definedName name="Z_68608AB4_99AC_4E4C_A27D_0DD29BE6EC94_.wvu.PrintArea" localSheetId="4" hidden="1">'14'!$A$1:$AM$30</definedName>
    <definedName name="Z_68608AB4_99AC_4E4C_A27D_0DD29BE6EC94_.wvu.PrintArea" localSheetId="5" hidden="1">'15'!$A$1:$CO$30</definedName>
    <definedName name="Z_68608AB4_99AC_4E4C_A27D_0DD29BE6EC94_.wvu.PrintArea" localSheetId="6" hidden="1">'16'!$A$1:$BS$30</definedName>
    <definedName name="Z_68608AB4_99AC_4E4C_A27D_0DD29BE6EC94_.wvu.PrintArea" localSheetId="7" hidden="1">'17'!$A$1:$AI$30</definedName>
    <definedName name="Z_68608AB4_99AC_4E4C_A27D_0DD29BE6EC94_.wvu.PrintTitles" localSheetId="0" hidden="1">'10 Квартал финансирование'!$A:$B,'10 Квартал финансирование'!$22:$25</definedName>
    <definedName name="Z_68608AB4_99AC_4E4C_A27D_0DD29BE6EC94_.wvu.PrintTitles" localSheetId="1" hidden="1">'11 Квартал финансирование ист'!$A:$B,'11 Квартал финансирование ист'!$21:$24</definedName>
    <definedName name="Z_68608AB4_99AC_4E4C_A27D_0DD29BE6EC94_.wvu.PrintTitles" localSheetId="2" hidden="1">'12 Квартал освоение'!$A:$B,'12 Квартал освоение'!$21:$25</definedName>
    <definedName name="Z_68608AB4_99AC_4E4C_A27D_0DD29BE6EC94_.wvu.PrintTitles" localSheetId="3" hidden="1">'13'!$A:$B,'13'!$20:$25</definedName>
    <definedName name="Z_68608AB4_99AC_4E4C_A27D_0DD29BE6EC94_.wvu.PrintTitles" localSheetId="4" hidden="1">'14'!$A:$B,'14'!$20:$25</definedName>
    <definedName name="Z_68608AB4_99AC_4E4C_A27D_0DD29BE6EC94_.wvu.PrintTitles" localSheetId="5" hidden="1">'15'!$A:$B,'15'!$20:$25</definedName>
    <definedName name="Z_68608AB4_99AC_4E4C_A27D_0DD29BE6EC94_.wvu.PrintTitles" localSheetId="6" hidden="1">'16'!$20:$25</definedName>
    <definedName name="Z_68608AB4_99AC_4E4C_A27D_0DD29BE6EC94_.wvu.PrintTitles" localSheetId="7" hidden="1">'17'!$21:$24</definedName>
    <definedName name="Z_68C84023_51A8_41B1_8E12_7736A8F00094_.wvu.FilterData" localSheetId="0" hidden="1">'10 Квартал финансирование'!$A$26:$T$30</definedName>
    <definedName name="Z_68C84023_51A8_41B1_8E12_7736A8F00094_.wvu.FilterData" localSheetId="1" hidden="1">'11 Квартал финансирование ист'!$A$25:$X$32</definedName>
    <definedName name="Z_68C84023_51A8_41B1_8E12_7736A8F00094_.wvu.FilterData" localSheetId="2" hidden="1">'12 Квартал освоение'!$A$25:$V$32</definedName>
    <definedName name="Z_68C84023_51A8_41B1_8E12_7736A8F00094_.wvu.FilterData" localSheetId="3" hidden="1">'13'!$A$25:$CK$32</definedName>
    <definedName name="Z_68C84023_51A8_41B1_8E12_7736A8F00094_.wvu.FilterData" localSheetId="4" hidden="1">'14'!$A$25:$AN$30</definedName>
    <definedName name="Z_68C84023_51A8_41B1_8E12_7736A8F00094_.wvu.FilterData" localSheetId="5" hidden="1">'15'!$A$25:$CO$30</definedName>
    <definedName name="Z_68C84023_51A8_41B1_8E12_7736A8F00094_.wvu.FilterData" localSheetId="6" hidden="1">'16'!$A$25:$CL$30</definedName>
    <definedName name="Z_68C84023_51A8_41B1_8E12_7736A8F00094_.wvu.FilterData" localSheetId="7" hidden="1">'17'!$A$25:$CD$30</definedName>
    <definedName name="Z_68C84023_51A8_41B1_8E12_7736A8F00094_.wvu.FilterData" localSheetId="8" hidden="1">'18квКпкз'!$A$25:$CW$30</definedName>
    <definedName name="Z_69CFC365_2434_4B03_A153_E0AB35B4013D_.wvu.FilterData" localSheetId="0" hidden="1">'10 Квартал финансирование'!$A$25:$T$30</definedName>
    <definedName name="Z_702FE522_82F0_49A6_943F_84353B6A3E15_.wvu.FilterData" localSheetId="0" hidden="1">'10 Квартал финансирование'!#REF!</definedName>
    <definedName name="Z_702FE522_82F0_49A6_943F_84353B6A3E15_.wvu.FilterData" localSheetId="1" hidden="1">'11 Квартал финансирование ист'!#REF!</definedName>
    <definedName name="Z_702FE522_82F0_49A6_943F_84353B6A3E15_.wvu.FilterData" localSheetId="2" hidden="1">'12 Квартал освоение'!#REF!</definedName>
    <definedName name="Z_702FE522_82F0_49A6_943F_84353B6A3E15_.wvu.FilterData" localSheetId="3" hidden="1">'13'!#REF!</definedName>
    <definedName name="Z_702FE522_82F0_49A6_943F_84353B6A3E15_.wvu.FilterData" localSheetId="4" hidden="1">'14'!#REF!</definedName>
    <definedName name="Z_702FE522_82F0_49A6_943F_84353B6A3E15_.wvu.FilterData" localSheetId="5" hidden="1">'15'!$A$26:$AA$30</definedName>
    <definedName name="Z_74CDDA0B_6EA5_45C3_8536_928670DB09CC_.wvu.FilterData" localSheetId="0" hidden="1">'10 Квартал финансирование'!#REF!</definedName>
    <definedName name="Z_74CE0FEA_305F_4C35_BF60_A17DA60785C5_.wvu.FilterData" localSheetId="0" hidden="1">'10 Квартал финансирование'!#REF!</definedName>
    <definedName name="Z_74CE0FEA_305F_4C35_BF60_A17DA60785C5_.wvu.FilterData" localSheetId="1" hidden="1">'11 Квартал финансирование ист'!#REF!</definedName>
    <definedName name="Z_74CE0FEA_305F_4C35_BF60_A17DA60785C5_.wvu.FilterData" localSheetId="2" hidden="1">'12 Квартал освоение'!#REF!</definedName>
    <definedName name="Z_74CE0FEA_305F_4C35_BF60_A17DA60785C5_.wvu.FilterData" localSheetId="3" hidden="1">'13'!#REF!</definedName>
    <definedName name="Z_74CE0FEA_305F_4C35_BF60_A17DA60785C5_.wvu.FilterData" localSheetId="4" hidden="1">'14'!#REF!</definedName>
    <definedName name="Z_74CE0FEA_305F_4C35_BF60_A17DA60785C5_.wvu.FilterData" localSheetId="5" hidden="1">'15'!$A$26:$CO$30</definedName>
    <definedName name="Z_74CE0FEA_305F_4C35_BF60_A17DA60785C5_.wvu.FilterData" localSheetId="6" hidden="1">'16'!$A$25:$BS$30</definedName>
    <definedName name="Z_74CE0FEA_305F_4C35_BF60_A17DA60785C5_.wvu.FilterData" localSheetId="7" hidden="1">'17'!#REF!</definedName>
    <definedName name="Z_74CE0FEA_305F_4C35_BF60_A17DA60785C5_.wvu.PrintArea" localSheetId="0" hidden="1">'10 Квартал финансирование'!$A$1:$T$30</definedName>
    <definedName name="Z_74CE0FEA_305F_4C35_BF60_A17DA60785C5_.wvu.PrintArea" localSheetId="1" hidden="1">'11 Квартал финансирование ист'!$A$1:$W$32</definedName>
    <definedName name="Z_74CE0FEA_305F_4C35_BF60_A17DA60785C5_.wvu.PrintArea" localSheetId="2" hidden="1">'12 Квартал освоение'!$A$1:$V$32</definedName>
    <definedName name="Z_74CE0FEA_305F_4C35_BF60_A17DA60785C5_.wvu.PrintArea" localSheetId="3" hidden="1">'13'!$A$1:$CK$32</definedName>
    <definedName name="Z_74CE0FEA_305F_4C35_BF60_A17DA60785C5_.wvu.PrintArea" localSheetId="4" hidden="1">'14'!$A$1:$AM$30</definedName>
    <definedName name="Z_74CE0FEA_305F_4C35_BF60_A17DA60785C5_.wvu.PrintArea" localSheetId="5" hidden="1">'15'!$A$1:$CO$30</definedName>
    <definedName name="Z_74CE0FEA_305F_4C35_BF60_A17DA60785C5_.wvu.PrintArea" localSheetId="6" hidden="1">'16'!$A$1:$BS$30</definedName>
    <definedName name="Z_74CE0FEA_305F_4C35_BF60_A17DA60785C5_.wvu.PrintArea" localSheetId="7" hidden="1">'17'!$A$1:$AI$30</definedName>
    <definedName name="Z_74CE0FEA_305F_4C35_BF60_A17DA60785C5_.wvu.PrintTitles" localSheetId="1" hidden="1">'11 Квартал финансирование ист'!$A:$B,'11 Квартал финансирование ист'!$21:$24</definedName>
    <definedName name="Z_74CE0FEA_305F_4C35_BF60_A17DA60785C5_.wvu.PrintTitles" localSheetId="2" hidden="1">'12 Квартал освоение'!$A:$B,'12 Квартал освоение'!$21:$25</definedName>
    <definedName name="Z_74CE0FEA_305F_4C35_BF60_A17DA60785C5_.wvu.PrintTitles" localSheetId="3" hidden="1">'13'!$A:$B,'13'!$20:$25</definedName>
    <definedName name="Z_74CE0FEA_305F_4C35_BF60_A17DA60785C5_.wvu.PrintTitles" localSheetId="4" hidden="1">'14'!$A:$B,'14'!$20:$25</definedName>
    <definedName name="Z_74CE0FEA_305F_4C35_BF60_A17DA60785C5_.wvu.PrintTitles" localSheetId="5" hidden="1">'15'!$A:$B,'15'!$20:$25</definedName>
    <definedName name="Z_74CE0FEA_305F_4C35_BF60_A17DA60785C5_.wvu.PrintTitles" localSheetId="6" hidden="1">'16'!$20:$25</definedName>
    <definedName name="Z_74CE0FEA_305F_4C35_BF60_A17DA60785C5_.wvu.PrintTitles" localSheetId="7" hidden="1">'17'!$21:$24</definedName>
    <definedName name="Z_78F873E5_4228_43D6_9BB1_A6D3E9B71E54_.wvu.FilterData" localSheetId="0" hidden="1">'10 Квартал финансирование'!#REF!</definedName>
    <definedName name="Z_78F873E5_4228_43D6_9BB1_A6D3E9B71E54_.wvu.FilterData" localSheetId="1" hidden="1">'11 Квартал финансирование ист'!#REF!</definedName>
    <definedName name="Z_78F873E5_4228_43D6_9BB1_A6D3E9B71E54_.wvu.FilterData" localSheetId="2" hidden="1">'12 Квартал освоение'!#REF!</definedName>
    <definedName name="Z_78F873E5_4228_43D6_9BB1_A6D3E9B71E54_.wvu.FilterData" localSheetId="3" hidden="1">'13'!#REF!</definedName>
    <definedName name="Z_78F873E5_4228_43D6_9BB1_A6D3E9B71E54_.wvu.FilterData" localSheetId="4" hidden="1">'14'!#REF!</definedName>
    <definedName name="Z_78F873E5_4228_43D6_9BB1_A6D3E9B71E54_.wvu.FilterData" localSheetId="5" hidden="1">'15'!$A$26:$CO$30</definedName>
    <definedName name="Z_78F873E5_4228_43D6_9BB1_A6D3E9B71E54_.wvu.FilterData" localSheetId="6" hidden="1">'16'!$A$25:$BS$30</definedName>
    <definedName name="Z_78F873E5_4228_43D6_9BB1_A6D3E9B71E54_.wvu.FilterData" localSheetId="7" hidden="1">'17'!#REF!</definedName>
    <definedName name="Z_7A5C0ADA_811C_434A_9B3E_CBAB5F597987_.wvu.FilterData" localSheetId="0" hidden="1">'10 Квартал финансирование'!$A$22:$T$30</definedName>
    <definedName name="Z_7A5C0ADA_811C_434A_9B3E_CBAB5F597987_.wvu.FilterData" localSheetId="1" hidden="1">'11 Квартал финансирование ист'!$A$21:$W$32</definedName>
    <definedName name="Z_7A5C0ADA_811C_434A_9B3E_CBAB5F597987_.wvu.FilterData" localSheetId="2" hidden="1">'12 Квартал освоение'!$A$21:$V$32</definedName>
    <definedName name="Z_7A5C0ADA_811C_434A_9B3E_CBAB5F597987_.wvu.FilterData" localSheetId="3" hidden="1">'13'!$A$20:$AC$32</definedName>
    <definedName name="Z_7A5C0ADA_811C_434A_9B3E_CBAB5F597987_.wvu.FilterData" localSheetId="4" hidden="1">'14'!$A$20:$I$30</definedName>
    <definedName name="Z_7A5C0ADA_811C_434A_9B3E_CBAB5F597987_.wvu.FilterData" localSheetId="5" hidden="1">'15'!$A$20:$AA$30</definedName>
    <definedName name="Z_7A5C0ADA_811C_434A_9B3E_CBAB5F597987_.wvu.FilterData" localSheetId="7" hidden="1">'17'!#REF!</definedName>
    <definedName name="Z_7A600714_71D6_47BA_A813_775E7C7D2FBC_.wvu.FilterData" localSheetId="0" hidden="1">'10 Квартал финансирование'!#REF!</definedName>
    <definedName name="Z_7A600714_71D6_47BA_A813_775E7C7D2FBC_.wvu.FilterData" localSheetId="1" hidden="1">'11 Квартал финансирование ист'!#REF!</definedName>
    <definedName name="Z_7A600714_71D6_47BA_A813_775E7C7D2FBC_.wvu.FilterData" localSheetId="2" hidden="1">'12 Квартал освоение'!#REF!</definedName>
    <definedName name="Z_7A600714_71D6_47BA_A813_775E7C7D2FBC_.wvu.FilterData" localSheetId="3" hidden="1">'13'!#REF!</definedName>
    <definedName name="Z_7A600714_71D6_47BA_A813_775E7C7D2FBC_.wvu.FilterData" localSheetId="4" hidden="1">'14'!#REF!</definedName>
    <definedName name="Z_7A600714_71D6_47BA_A813_775E7C7D2FBC_.wvu.FilterData" localSheetId="5" hidden="1">'15'!$A$26:$AA$30</definedName>
    <definedName name="Z_7AF98FE0_D761_4DCC_843E_01D5FF3D89E1_.wvu.FilterData" localSheetId="0" hidden="1">'10 Квартал финансирование'!#REF!</definedName>
    <definedName name="Z_7AF98FE0_D761_4DCC_843E_01D5FF3D89E1_.wvu.FilterData" localSheetId="1" hidden="1">'11 Квартал финансирование ист'!#REF!</definedName>
    <definedName name="Z_7AF98FE0_D761_4DCC_843E_01D5FF3D89E1_.wvu.FilterData" localSheetId="2" hidden="1">'12 Квартал освоение'!#REF!</definedName>
    <definedName name="Z_7AF98FE0_D761_4DCC_843E_01D5FF3D89E1_.wvu.FilterData" localSheetId="3" hidden="1">'13'!#REF!</definedName>
    <definedName name="Z_7AF98FE0_D761_4DCC_843E_01D5FF3D89E1_.wvu.FilterData" localSheetId="4" hidden="1">'14'!#REF!</definedName>
    <definedName name="Z_7AF98FE0_D761_4DCC_843E_01D5FF3D89E1_.wvu.FilterData" localSheetId="5" hidden="1">'15'!$A$26:$AA$30</definedName>
    <definedName name="Z_7DEB5728_2FB9_407E_AD51_935C096482A6_.wvu.FilterData" localSheetId="0" hidden="1">'10 Квартал финансирование'!$A$25:$T$25</definedName>
    <definedName name="Z_7DEB5728_2FB9_407E_AD51_935C096482A6_.wvu.FilterData" localSheetId="1" hidden="1">'11 Квартал финансирование ист'!$A$25:$X$32</definedName>
    <definedName name="Z_7DEB5728_2FB9_407E_AD51_935C096482A6_.wvu.FilterData" localSheetId="2" hidden="1">'12 Квартал освоение'!$A$25:$V$32</definedName>
    <definedName name="Z_7DEB5728_2FB9_407E_AD51_935C096482A6_.wvu.FilterData" localSheetId="3" hidden="1">'13'!$A$25:$CK$32</definedName>
    <definedName name="Z_7DEB5728_2FB9_407E_AD51_935C096482A6_.wvu.FilterData" localSheetId="4" hidden="1">'14'!$A$25:$AN$30</definedName>
    <definedName name="Z_7DEB5728_2FB9_407E_AD51_935C096482A6_.wvu.FilterData" localSheetId="5" hidden="1">'15'!$A$25:$CO$30</definedName>
    <definedName name="Z_7DEB5728_2FB9_407E_AD51_935C096482A6_.wvu.FilterData" localSheetId="6" hidden="1">'16'!$A$25:$CL$30</definedName>
    <definedName name="Z_7DEB5728_2FB9_407E_AD51_935C096482A6_.wvu.FilterData" localSheetId="7" hidden="1">'17'!$A$25:$CD$30</definedName>
    <definedName name="Z_7DEB5728_2FB9_407E_AD51_935C096482A6_.wvu.FilterData" localSheetId="8" hidden="1">'18квКпкз'!$A$25:$CW$25</definedName>
    <definedName name="Z_7DEB5728_2FB9_407E_AD51_935C096482A6_.wvu.FilterData" localSheetId="9" hidden="1">'19квРасш'!$A$25:$M$31</definedName>
    <definedName name="Z_7DEB5728_2FB9_407E_AD51_935C096482A6_.wvu.PrintArea" localSheetId="0" hidden="1">'10 Квартал финансирование'!$A$1:$T$35</definedName>
    <definedName name="Z_7DEB5728_2FB9_407E_AD51_935C096482A6_.wvu.PrintArea" localSheetId="1" hidden="1">'11 Квартал финансирование ист'!$A$1:$X$33</definedName>
    <definedName name="Z_7DEB5728_2FB9_407E_AD51_935C096482A6_.wvu.PrintArea" localSheetId="2" hidden="1">'12 Квартал освоение'!$A$1:$V$32</definedName>
    <definedName name="Z_7DEB5728_2FB9_407E_AD51_935C096482A6_.wvu.PrintArea" localSheetId="3" hidden="1">'13'!$A$1:$CK$32</definedName>
    <definedName name="Z_7DEB5728_2FB9_407E_AD51_935C096482A6_.wvu.PrintArea" localSheetId="4" hidden="1">'14'!$A$1:$AN$30</definedName>
    <definedName name="Z_7DEB5728_2FB9_407E_AD51_935C096482A6_.wvu.PrintArea" localSheetId="5" hidden="1">'15'!$A$1:$CO$30</definedName>
    <definedName name="Z_7DEB5728_2FB9_407E_AD51_935C096482A6_.wvu.PrintArea" localSheetId="6" hidden="1">'16'!$A$1:$BS$38</definedName>
    <definedName name="Z_7DEB5728_2FB9_407E_AD51_935C096482A6_.wvu.PrintArea" localSheetId="7" hidden="1">'17'!$A$1:$BC$30</definedName>
    <definedName name="Z_7DEB5728_2FB9_407E_AD51_935C096482A6_.wvu.PrintArea" localSheetId="8" hidden="1">'18квКпкз'!$A$1:$AS$30</definedName>
    <definedName name="Z_7DEB5728_2FB9_407E_AD51_935C096482A6_.wvu.PrintArea" localSheetId="9" hidden="1">'19квРасш'!$A$1:$M$31</definedName>
    <definedName name="Z_7DEB5728_2FB9_407E_AD51_935C096482A6_.wvu.PrintTitles" localSheetId="0" hidden="1">'10 Квартал финансирование'!$A:$B,'10 Квартал финансирование'!$22:$25</definedName>
    <definedName name="Z_7DEB5728_2FB9_407E_AD51_935C096482A6_.wvu.PrintTitles" localSheetId="1" hidden="1">'11 Квартал финансирование ист'!$A:$B,'11 Квартал финансирование ист'!$21:$24</definedName>
    <definedName name="Z_7DEB5728_2FB9_407E_AD51_935C096482A6_.wvu.PrintTitles" localSheetId="2" hidden="1">'12 Квартал освоение'!$A:$B,'12 Квартал освоение'!$21:$25</definedName>
    <definedName name="Z_7DEB5728_2FB9_407E_AD51_935C096482A6_.wvu.PrintTitles" localSheetId="3" hidden="1">'13'!$A:$B,'13'!$20:$25</definedName>
    <definedName name="Z_7DEB5728_2FB9_407E_AD51_935C096482A6_.wvu.PrintTitles" localSheetId="4" hidden="1">'14'!$A:$B,'14'!$20:$25</definedName>
    <definedName name="Z_7DEB5728_2FB9_407E_AD51_935C096482A6_.wvu.PrintTitles" localSheetId="5" hidden="1">'15'!$A:$B,'15'!$20:$25</definedName>
    <definedName name="Z_7DEB5728_2FB9_407E_AD51_935C096482A6_.wvu.PrintTitles" localSheetId="6" hidden="1">'16'!$20:$25</definedName>
    <definedName name="Z_7DEB5728_2FB9_407E_AD51_935C096482A6_.wvu.PrintTitles" localSheetId="7" hidden="1">'17'!$21:$24</definedName>
    <definedName name="Z_7DEB5728_2FB9_407E_AD51_935C096482A6_.wvu.Rows" localSheetId="0" hidden="1">'10 Квартал финансирование'!$27:$30,'10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</definedName>
    <definedName name="Z_7DEB5728_2FB9_407E_AD51_935C096482A6_.wvu.Rows" localSheetId="1" hidden="1">'11 Квартал финансирование ист'!$27:$32,'11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</definedName>
    <definedName name="Z_7DEB5728_2FB9_407E_AD51_935C096482A6_.wvu.Rows" localSheetId="2" hidden="1">'12 Квартал освоение'!$27:$32,'12 Квартал освоение'!#REF!,'12 Квартал освоение'!#REF!,'12 Квартал освоение'!#REF!,'12 Квартал освоение'!#REF!,'12 Квартал освоение'!#REF!,'12 Квартал освоение'!#REF!</definedName>
    <definedName name="Z_7DEB5728_2FB9_407E_AD51_935C096482A6_.wvu.Rows" localSheetId="3" hidden="1">'13'!$27:$32,'13'!#REF!,'13'!#REF!,'13'!#REF!,'13'!#REF!,'13'!#REF!,'13'!#REF!</definedName>
    <definedName name="Z_7DEB5728_2FB9_407E_AD51_935C096482A6_.wvu.Rows" localSheetId="4" hidden="1">'14'!$27:$30,'14'!#REF!,'14'!#REF!,'14'!#REF!,'14'!#REF!,'14'!#REF!,'14'!#REF!</definedName>
    <definedName name="Z_7DEB5728_2FB9_407E_AD51_935C096482A6_.wvu.Rows" localSheetId="5" hidden="1">'15'!$27:$30,'15'!#REF!,'15'!#REF!,'15'!#REF!,'15'!#REF!,'15'!#REF!,'15'!#REF!</definedName>
    <definedName name="Z_7DEB5728_2FB9_407E_AD51_935C096482A6_.wvu.Rows" localSheetId="6" hidden="1">'16'!$27:$30,'16'!#REF!,'16'!#REF!,'16'!#REF!,'16'!#REF!,'16'!#REF!,'16'!#REF!</definedName>
    <definedName name="Z_7DEB5728_2FB9_407E_AD51_935C096482A6_.wvu.Rows" localSheetId="7" hidden="1">'17'!$27:$30,'17'!#REF!,'17'!#REF!,'17'!#REF!,'17'!#REF!,'17'!#REF!,'17'!#REF!</definedName>
    <definedName name="Z_7DEB5728_2FB9_407E_AD51_935C096482A6_.wvu.Rows" localSheetId="8" hidden="1">'18квКпкз'!$27:$30,'18квКпкз'!#REF!,'18квКпкз'!#REF!,'18квКпкз'!#REF!,'18квКпкз'!#REF!,'18квКпкз'!#REF!,'18квКпкз'!#REF!</definedName>
    <definedName name="Z_7E305599_5569_4C72_8EEF_755C87DD4A78_.wvu.FilterData" localSheetId="0" hidden="1">'10 Квартал финансирование'!#REF!</definedName>
    <definedName name="Z_7E305599_5569_4C72_8EEF_755C87DD4A78_.wvu.FilterData" localSheetId="1" hidden="1">'11 Квартал финансирование ист'!#REF!</definedName>
    <definedName name="Z_7E305599_5569_4C72_8EEF_755C87DD4A78_.wvu.FilterData" localSheetId="2" hidden="1">'12 Квартал освоение'!#REF!</definedName>
    <definedName name="Z_7E305599_5569_4C72_8EEF_755C87DD4A78_.wvu.FilterData" localSheetId="3" hidden="1">'13'!#REF!</definedName>
    <definedName name="Z_7E305599_5569_4C72_8EEF_755C87DD4A78_.wvu.FilterData" localSheetId="4" hidden="1">'14'!#REF!</definedName>
    <definedName name="Z_7E305599_5569_4C72_8EEF_755C87DD4A78_.wvu.FilterData" localSheetId="5" hidden="1">'15'!$A$26:$CO$30</definedName>
    <definedName name="Z_7E305599_5569_4C72_8EEF_755C87DD4A78_.wvu.FilterData" localSheetId="6" hidden="1">'16'!$A$25:$BS$30</definedName>
    <definedName name="Z_7E305599_5569_4C72_8EEF_755C87DD4A78_.wvu.FilterData" localSheetId="7" hidden="1">'17'!#REF!</definedName>
    <definedName name="Z_802102DC_FBE0_4A84_A4E5_B623C4572B73_.wvu.Cols" localSheetId="0" hidden="1">'10 Квартал финансирование'!$O:$P,'10 Квартал финансирование'!$Q:$Q,'10 Квартал финансирование'!#REF!</definedName>
    <definedName name="Z_802102DC_FBE0_4A84_A4E5_B623C4572B73_.wvu.Cols" localSheetId="1" hidden="1">'11 Квартал финансирование ист'!#REF!,'11 Квартал финансирование ист'!#REF!,'11 Квартал финансирование ист'!#REF!</definedName>
    <definedName name="Z_802102DC_FBE0_4A84_A4E5_B623C4572B73_.wvu.Cols" localSheetId="2" hidden="1">'12 Квартал освоение'!$P:$Q,'12 Квартал освоение'!$S:$S,'12 Квартал освоение'!#REF!</definedName>
    <definedName name="Z_802102DC_FBE0_4A84_A4E5_B623C4572B73_.wvu.Cols" localSheetId="3" hidden="1">'13'!$V:$W,'13'!$X:$X,'13'!#REF!</definedName>
    <definedName name="Z_802102DC_FBE0_4A84_A4E5_B623C4572B73_.wvu.Cols" localSheetId="4" hidden="1">'14'!#REF!,'14'!#REF!,'14'!#REF!</definedName>
    <definedName name="Z_802102DC_FBE0_4A84_A4E5_B623C4572B73_.wvu.Cols" localSheetId="5" hidden="1">'15'!$U:$U,'15'!$V:$V,'15'!#REF!</definedName>
    <definedName name="Z_802102DC_FBE0_4A84_A4E5_B623C4572B73_.wvu.FilterData" localSheetId="0" hidden="1">'10 Квартал финансирование'!#REF!</definedName>
    <definedName name="Z_802102DC_FBE0_4A84_A4E5_B623C4572B73_.wvu.FilterData" localSheetId="1" hidden="1">'11 Квартал финансирование ист'!#REF!</definedName>
    <definedName name="Z_802102DC_FBE0_4A84_A4E5_B623C4572B73_.wvu.FilterData" localSheetId="2" hidden="1">'12 Квартал освоение'!#REF!</definedName>
    <definedName name="Z_802102DC_FBE0_4A84_A4E5_B623C4572B73_.wvu.FilterData" localSheetId="3" hidden="1">'13'!#REF!</definedName>
    <definedName name="Z_802102DC_FBE0_4A84_A4E5_B623C4572B73_.wvu.FilterData" localSheetId="4" hidden="1">'14'!#REF!</definedName>
    <definedName name="Z_802102DC_FBE0_4A84_A4E5_B623C4572B73_.wvu.FilterData" localSheetId="5" hidden="1">'15'!$A$26:$AA$30</definedName>
    <definedName name="Z_802102DC_FBE0_4A84_A4E5_B623C4572B73_.wvu.FilterData" localSheetId="6" hidden="1">'16'!$B$26:$BI$30</definedName>
    <definedName name="Z_802102DC_FBE0_4A84_A4E5_B623C4572B73_.wvu.FilterData" localSheetId="7" hidden="1">'17'!#REF!</definedName>
    <definedName name="Z_802102DC_FBE0_4A84_A4E5_B623C4572B73_.wvu.PrintArea" localSheetId="0" hidden="1">'10 Квартал финансирование'!$A$1:$T$30</definedName>
    <definedName name="Z_802102DC_FBE0_4A84_A4E5_B623C4572B73_.wvu.PrintArea" localSheetId="1" hidden="1">'11 Квартал финансирование ист'!$A$1:$W$32</definedName>
    <definedName name="Z_802102DC_FBE0_4A84_A4E5_B623C4572B73_.wvu.PrintArea" localSheetId="2" hidden="1">'12 Квартал освоение'!$A$1:$V$32</definedName>
    <definedName name="Z_802102DC_FBE0_4A84_A4E5_B623C4572B73_.wvu.PrintArea" localSheetId="3" hidden="1">'13'!$A$1:$AA$32</definedName>
    <definedName name="Z_802102DC_FBE0_4A84_A4E5_B623C4572B73_.wvu.PrintArea" localSheetId="4" hidden="1">'14'!$A$1:$I$30</definedName>
    <definedName name="Z_802102DC_FBE0_4A84_A4E5_B623C4572B73_.wvu.PrintArea" localSheetId="5" hidden="1">'15'!$A$1:$AA$30</definedName>
    <definedName name="Z_802102DC_FBE0_4A84_A4E5_B623C4572B73_.wvu.PrintArea" localSheetId="6" hidden="1">'16'!$A$1:$BI$30</definedName>
    <definedName name="Z_802102DC_FBE0_4A84_A4E5_B623C4572B73_.wvu.PrintArea" localSheetId="7" hidden="1">'17'!$A$1:$AI$30</definedName>
    <definedName name="Z_802102DC_FBE0_4A84_A4E5_B623C4572B73_.wvu.PrintTitles" localSheetId="0" hidden="1">'10 Квартал финансирование'!$22:$25</definedName>
    <definedName name="Z_802102DC_FBE0_4A84_A4E5_B623C4572B73_.wvu.PrintTitles" localSheetId="1" hidden="1">'11 Квартал финансирование ист'!$21:$24</definedName>
    <definedName name="Z_802102DC_FBE0_4A84_A4E5_B623C4572B73_.wvu.PrintTitles" localSheetId="2" hidden="1">'12 Квартал освоение'!$21:$25</definedName>
    <definedName name="Z_802102DC_FBE0_4A84_A4E5_B623C4572B73_.wvu.PrintTitles" localSheetId="3" hidden="1">'13'!$20:$25</definedName>
    <definedName name="Z_802102DC_FBE0_4A84_A4E5_B623C4572B73_.wvu.PrintTitles" localSheetId="4" hidden="1">'14'!$20:$25</definedName>
    <definedName name="Z_802102DC_FBE0_4A84_A4E5_B623C4572B73_.wvu.PrintTitles" localSheetId="5" hidden="1">'15'!$20:$25</definedName>
    <definedName name="Z_802102DC_FBE0_4A84_A4E5_B623C4572B73_.wvu.PrintTitles" localSheetId="6" hidden="1">'16'!$20:$25</definedName>
    <definedName name="Z_802102DC_FBE0_4A84_A4E5_B623C4572B73_.wvu.PrintTitles" localSheetId="7" hidden="1">'17'!$21:$24</definedName>
    <definedName name="Z_802102DC_FBE0_4A84_A4E5_B623C4572B73_.wvu.Rows" localSheetId="6" hidden="1">'16'!#REF!</definedName>
    <definedName name="Z_8057ED42_2C94_46D3_B926_5EFD6F7A79E4_.wvu.FilterData" localSheetId="0" hidden="1">'10 Квартал финансирование'!#REF!</definedName>
    <definedName name="Z_8057ED42_2C94_46D3_B926_5EFD6F7A79E4_.wvu.FilterData" localSheetId="1" hidden="1">'11 Квартал финансирование ист'!#REF!</definedName>
    <definedName name="Z_8057ED42_2C94_46D3_B926_5EFD6F7A79E4_.wvu.FilterData" localSheetId="2" hidden="1">'12 Квартал освоение'!#REF!</definedName>
    <definedName name="Z_8057ED42_2C94_46D3_B926_5EFD6F7A79E4_.wvu.FilterData" localSheetId="3" hidden="1">'13'!#REF!</definedName>
    <definedName name="Z_8057ED42_2C94_46D3_B926_5EFD6F7A79E4_.wvu.FilterData" localSheetId="4" hidden="1">'14'!#REF!</definedName>
    <definedName name="Z_8057ED42_2C94_46D3_B926_5EFD6F7A79E4_.wvu.FilterData" localSheetId="5" hidden="1">'15'!$A$26:$AA$30</definedName>
    <definedName name="Z_8057ED42_2C94_46D3_B926_5EFD6F7A79E4_.wvu.FilterData" localSheetId="7" hidden="1">'17'!#REF!</definedName>
    <definedName name="Z_829513B5_B111_4354_ADE8_7EA8D8470691_.wvu.FilterData" localSheetId="0" hidden="1">'10 Квартал финансирование'!#REF!</definedName>
    <definedName name="Z_829513B5_B111_4354_ADE8_7EA8D8470691_.wvu.FilterData" localSheetId="1" hidden="1">'11 Квартал финансирование ист'!#REF!</definedName>
    <definedName name="Z_829513B5_B111_4354_ADE8_7EA8D8470691_.wvu.FilterData" localSheetId="2" hidden="1">'12 Квартал освоение'!#REF!</definedName>
    <definedName name="Z_829513B5_B111_4354_ADE8_7EA8D8470691_.wvu.FilterData" localSheetId="3" hidden="1">'13'!#REF!</definedName>
    <definedName name="Z_829513B5_B111_4354_ADE8_7EA8D8470691_.wvu.FilterData" localSheetId="4" hidden="1">'14'!#REF!</definedName>
    <definedName name="Z_829513B5_B111_4354_ADE8_7EA8D8470691_.wvu.FilterData" localSheetId="5" hidden="1">'15'!$A$26:$CO$30</definedName>
    <definedName name="Z_829513B5_B111_4354_ADE8_7EA8D8470691_.wvu.FilterData" localSheetId="6" hidden="1">'16'!$A$25:$BS$30</definedName>
    <definedName name="Z_829513B5_B111_4354_ADE8_7EA8D8470691_.wvu.FilterData" localSheetId="7" hidden="1">'17'!#REF!</definedName>
    <definedName name="Z_82FE6FC8_CA67_4A4B_AF05_E7C978721CCD_.wvu.FilterData" localSheetId="0" hidden="1">'10 Квартал финансирование'!#REF!</definedName>
    <definedName name="Z_82FE6FC8_CA67_4A4B_AF05_E7C978721CCD_.wvu.FilterData" localSheetId="1" hidden="1">'11 Квартал финансирование ист'!#REF!</definedName>
    <definedName name="Z_82FE6FC8_CA67_4A4B_AF05_E7C978721CCD_.wvu.FilterData" localSheetId="2" hidden="1">'12 Квартал освоение'!#REF!</definedName>
    <definedName name="Z_82FE6FC8_CA67_4A4B_AF05_E7C978721CCD_.wvu.FilterData" localSheetId="3" hidden="1">'13'!#REF!</definedName>
    <definedName name="Z_82FE6FC8_CA67_4A4B_AF05_E7C978721CCD_.wvu.FilterData" localSheetId="4" hidden="1">'14'!#REF!</definedName>
    <definedName name="Z_82FE6FC8_CA67_4A4B_AF05_E7C978721CCD_.wvu.FilterData" localSheetId="5" hidden="1">'15'!$A$26:$AA$30</definedName>
    <definedName name="Z_82FE6FC8_CA67_4A4B_AF05_E7C978721CCD_.wvu.FilterData" localSheetId="6" hidden="1">'16'!$A$26:$BI$30</definedName>
    <definedName name="Z_82FE6FC8_CA67_4A4B_AF05_E7C978721CCD_.wvu.FilterData" localSheetId="7" hidden="1">'17'!#REF!</definedName>
    <definedName name="Z_83892220_42BE_4E65_B5DD_7312A39A3DC0_.wvu.FilterData" localSheetId="1" hidden="1">'11 Квартал финансирование ист'!#REF!</definedName>
    <definedName name="Z_83892220_42BE_4E65_B5DD_7312A39A3DC0_.wvu.FilterData" localSheetId="2" hidden="1">'12 Квартал освоение'!#REF!</definedName>
    <definedName name="Z_83C10FDC_8CA1_4934_AF70_7CA12A461EFE_.wvu.FilterData" localSheetId="0" hidden="1">'10 Квартал финансирование'!$A$26:$T$30</definedName>
    <definedName name="Z_83C10FDC_8CA1_4934_AF70_7CA12A461EFE_.wvu.FilterData" localSheetId="1" hidden="1">'11 Квартал финансирование ист'!$A$25:$X$33</definedName>
    <definedName name="Z_83C10FDC_8CA1_4934_AF70_7CA12A461EFE_.wvu.FilterData" localSheetId="2" hidden="1">'12 Квартал освоение'!$A$25:$V$34</definedName>
    <definedName name="Z_83C10FDC_8CA1_4934_AF70_7CA12A461EFE_.wvu.FilterData" localSheetId="3" hidden="1">'13'!$A$25:$CK$32</definedName>
    <definedName name="Z_83C10FDC_8CA1_4934_AF70_7CA12A461EFE_.wvu.FilterData" localSheetId="4" hidden="1">'14'!$A$25:$AN$32</definedName>
    <definedName name="Z_83C10FDC_8CA1_4934_AF70_7CA12A461EFE_.wvu.FilterData" localSheetId="5" hidden="1">'15'!$A$25:$CO$30</definedName>
    <definedName name="Z_83C10FDC_8CA1_4934_AF70_7CA12A461EFE_.wvu.FilterData" localSheetId="6" hidden="1">'16'!$A$25:$BS$30</definedName>
    <definedName name="Z_83C10FDC_8CA1_4934_AF70_7CA12A461EFE_.wvu.FilterData" localSheetId="7" hidden="1">'17'!$A$26:$BC$30</definedName>
    <definedName name="Z_84321A1D_5D30_4E68_AC39_2B3966EB8B19_.wvu.FilterData" localSheetId="0" hidden="1">'10 Квартал финансирование'!#REF!</definedName>
    <definedName name="Z_84321A1D_5D30_4E68_AC39_2B3966EB8B19_.wvu.FilterData" localSheetId="1" hidden="1">'11 Квартал финансирование ист'!#REF!</definedName>
    <definedName name="Z_84321A1D_5D30_4E68_AC39_2B3966EB8B19_.wvu.FilterData" localSheetId="2" hidden="1">'12 Квартал освоение'!#REF!</definedName>
    <definedName name="Z_84321A1D_5D30_4E68_AC39_2B3966EB8B19_.wvu.FilterData" localSheetId="3" hidden="1">'13'!#REF!</definedName>
    <definedName name="Z_84321A1D_5D30_4E68_AC39_2B3966EB8B19_.wvu.FilterData" localSheetId="4" hidden="1">'14'!#REF!</definedName>
    <definedName name="Z_84321A1D_5D30_4E68_AC39_2B3966EB8B19_.wvu.FilterData" localSheetId="5" hidden="1">'15'!$A$26:$AA$30</definedName>
    <definedName name="Z_849FBA5A_5EC7_4712_A613_FF45FD6AC3F7_.wvu.FilterData" localSheetId="0" hidden="1">'10 Квартал финансирование'!$A$26:$T$30</definedName>
    <definedName name="Z_849FBA5A_5EC7_4712_A613_FF45FD6AC3F7_.wvu.FilterData" localSheetId="1" hidden="1">'11 Квартал финансирование ист'!$A$25:$X$32</definedName>
    <definedName name="Z_849FBA5A_5EC7_4712_A613_FF45FD6AC3F7_.wvu.FilterData" localSheetId="2" hidden="1">'12 Квартал освоение'!$A$25:$V$32</definedName>
    <definedName name="Z_849FBA5A_5EC7_4712_A613_FF45FD6AC3F7_.wvu.FilterData" localSheetId="3" hidden="1">'13'!$A$25:$CK$32</definedName>
    <definedName name="Z_849FBA5A_5EC7_4712_A613_FF45FD6AC3F7_.wvu.FilterData" localSheetId="4" hidden="1">'14'!$A$25:$AN$30</definedName>
    <definedName name="Z_849FBA5A_5EC7_4712_A613_FF45FD6AC3F7_.wvu.FilterData" localSheetId="5" hidden="1">'15'!$A$25:$CO$30</definedName>
    <definedName name="Z_849FBA5A_5EC7_4712_A613_FF45FD6AC3F7_.wvu.FilterData" localSheetId="6" hidden="1">'16'!$A$25:$CL$30</definedName>
    <definedName name="Z_849FBA5A_5EC7_4712_A613_FF45FD6AC3F7_.wvu.FilterData" localSheetId="7" hidden="1">'17'!$A$25:$CD$30</definedName>
    <definedName name="Z_849FBA5A_5EC7_4712_A613_FF45FD6AC3F7_.wvu.FilterData" localSheetId="8" hidden="1">'18квКпкз'!$A$25:$CW$30</definedName>
    <definedName name="Z_8562E1EA_A7A6_4ECB_965F_7FEF3C69B7FB_.wvu.FilterData" localSheetId="0" hidden="1">'10 Квартал финансирование'!#REF!</definedName>
    <definedName name="Z_8562E1EA_A7A6_4ECB_965F_7FEF3C69B7FB_.wvu.FilterData" localSheetId="1" hidden="1">'11 Квартал финансирование ист'!#REF!</definedName>
    <definedName name="Z_8562E1EA_A7A6_4ECB_965F_7FEF3C69B7FB_.wvu.FilterData" localSheetId="2" hidden="1">'12 Квартал освоение'!#REF!</definedName>
    <definedName name="Z_8562E1EA_A7A6_4ECB_965F_7FEF3C69B7FB_.wvu.FilterData" localSheetId="3" hidden="1">'13'!#REF!</definedName>
    <definedName name="Z_8562E1EA_A7A6_4ECB_965F_7FEF3C69B7FB_.wvu.FilterData" localSheetId="4" hidden="1">'14'!#REF!</definedName>
    <definedName name="Z_8562E1EA_A7A6_4ECB_965F_7FEF3C69B7FB_.wvu.FilterData" localSheetId="5" hidden="1">'15'!$A$26:$AA$30</definedName>
    <definedName name="Z_8609CDA3_AB64_4E40_9F81_97675513AB4D_.wvu.FilterData" localSheetId="0" hidden="1">'10 Квартал финансирование'!#REF!</definedName>
    <definedName name="Z_8609CDA3_AB64_4E40_9F81_97675513AB4D_.wvu.FilterData" localSheetId="1" hidden="1">'11 Квартал финансирование ист'!#REF!</definedName>
    <definedName name="Z_86ABB103_B007_4CE7_BE9F_F4EED57FA42A_.wvu.FilterData" localSheetId="0" hidden="1">'10 Квартал финансирование'!$A$26:$T$30</definedName>
    <definedName name="Z_86ABB103_B007_4CE7_BE9F_F4EED57FA42A_.wvu.FilterData" localSheetId="1" hidden="1">'11 Квартал финансирование ист'!$A$25:$X$32</definedName>
    <definedName name="Z_86ABB103_B007_4CE7_BE9F_F4EED57FA42A_.wvu.FilterData" localSheetId="2" hidden="1">'12 Квартал освоение'!$A$25:$V$32</definedName>
    <definedName name="Z_86ABB103_B007_4CE7_BE9F_F4EED57FA42A_.wvu.FilterData" localSheetId="3" hidden="1">'13'!$A$25:$CK$32</definedName>
    <definedName name="Z_86ABB103_B007_4CE7_BE9F_F4EED57FA42A_.wvu.FilterData" localSheetId="4" hidden="1">'14'!$A$25:$AN$30</definedName>
    <definedName name="Z_86ABB103_B007_4CE7_BE9F_F4EED57FA42A_.wvu.FilterData" localSheetId="5" hidden="1">'15'!$A$25:$CO$30</definedName>
    <definedName name="Z_86ABB103_B007_4CE7_BE9F_F4EED57FA42A_.wvu.FilterData" localSheetId="6" hidden="1">'16'!$A$25:$CL$30</definedName>
    <definedName name="Z_86ABB103_B007_4CE7_BE9F_F4EED57FA42A_.wvu.FilterData" localSheetId="7" hidden="1">'17'!$A$25:$CD$30</definedName>
    <definedName name="Z_86ABB103_B007_4CE7_BE9F_F4EED57FA42A_.wvu.FilterData" localSheetId="8" hidden="1">'18квКпкз'!$A$25:$CW$30</definedName>
    <definedName name="Z_86ABB103_B007_4CE7_BE9F_F4EED57FA42A_.wvu.FilterData" localSheetId="9" hidden="1">'19квРасш'!$A$25:$M$31</definedName>
    <definedName name="Z_86ABB103_B007_4CE7_BE9F_F4EED57FA42A_.wvu.PrintArea" localSheetId="0" hidden="1">'10 Квартал финансирование'!$A$1:$T$35</definedName>
    <definedName name="Z_86ABB103_B007_4CE7_BE9F_F4EED57FA42A_.wvu.PrintArea" localSheetId="1" hidden="1">'11 Квартал финансирование ист'!$A$1:$X$33</definedName>
    <definedName name="Z_86ABB103_B007_4CE7_BE9F_F4EED57FA42A_.wvu.PrintArea" localSheetId="2" hidden="1">'12 Квартал освоение'!$A$1:$V$32</definedName>
    <definedName name="Z_86ABB103_B007_4CE7_BE9F_F4EED57FA42A_.wvu.PrintArea" localSheetId="3" hidden="1">'13'!$A$1:$CK$32</definedName>
    <definedName name="Z_86ABB103_B007_4CE7_BE9F_F4EED57FA42A_.wvu.PrintArea" localSheetId="4" hidden="1">'14'!$A$1:$AN$30</definedName>
    <definedName name="Z_86ABB103_B007_4CE7_BE9F_F4EED57FA42A_.wvu.PrintArea" localSheetId="5" hidden="1">'15'!$A$1:$CO$30</definedName>
    <definedName name="Z_86ABB103_B007_4CE7_BE9F_F4EED57FA42A_.wvu.PrintArea" localSheetId="6" hidden="1">'16'!$A$1:$BS$38</definedName>
    <definedName name="Z_86ABB103_B007_4CE7_BE9F_F4EED57FA42A_.wvu.PrintArea" localSheetId="7" hidden="1">'17'!$A$1:$BC$30</definedName>
    <definedName name="Z_86ABB103_B007_4CE7_BE9F_F4EED57FA42A_.wvu.PrintArea" localSheetId="8" hidden="1">'18квКпкз'!$A$1:$AS$30</definedName>
    <definedName name="Z_86ABB103_B007_4CE7_BE9F_F4EED57FA42A_.wvu.PrintArea" localSheetId="9" hidden="1">'19квРасш'!$A$1:$M$31</definedName>
    <definedName name="Z_86ABB103_B007_4CE7_BE9F_F4EED57FA42A_.wvu.PrintTitles" localSheetId="0" hidden="1">'10 Квартал финансирование'!$A:$B,'10 Квартал финансирование'!$22:$25</definedName>
    <definedName name="Z_86ABB103_B007_4CE7_BE9F_F4EED57FA42A_.wvu.PrintTitles" localSheetId="1" hidden="1">'11 Квартал финансирование ист'!$A:$B,'11 Квартал финансирование ист'!$21:$24</definedName>
    <definedName name="Z_86ABB103_B007_4CE7_BE9F_F4EED57FA42A_.wvu.PrintTitles" localSheetId="2" hidden="1">'12 Квартал освоение'!$A:$B,'12 Квартал освоение'!$21:$25</definedName>
    <definedName name="Z_86ABB103_B007_4CE7_BE9F_F4EED57FA42A_.wvu.PrintTitles" localSheetId="3" hidden="1">'13'!$A:$B,'13'!$20:$25</definedName>
    <definedName name="Z_86ABB103_B007_4CE7_BE9F_F4EED57FA42A_.wvu.PrintTitles" localSheetId="4" hidden="1">'14'!$A:$B,'14'!$20:$25</definedName>
    <definedName name="Z_86ABB103_B007_4CE7_BE9F_F4EED57FA42A_.wvu.PrintTitles" localSheetId="5" hidden="1">'15'!$A:$B,'15'!$20:$25</definedName>
    <definedName name="Z_86ABB103_B007_4CE7_BE9F_F4EED57FA42A_.wvu.PrintTitles" localSheetId="6" hidden="1">'16'!$20:$25</definedName>
    <definedName name="Z_86ABB103_B007_4CE7_BE9F_F4EED57FA42A_.wvu.PrintTitles" localSheetId="7" hidden="1">'17'!$21:$24</definedName>
    <definedName name="Z_86ABB103_B007_4CE7_BE9F_F4EED57FA42A_.wvu.Rows" localSheetId="0" hidden="1">'10 Квартал финансирование'!$27:$30,'10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</definedName>
    <definedName name="Z_86ABB103_B007_4CE7_BE9F_F4EED57FA42A_.wvu.Rows" localSheetId="1" hidden="1">'11 Квартал финансирование ист'!$27:$32,'11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</definedName>
    <definedName name="Z_86ABB103_B007_4CE7_BE9F_F4EED57FA42A_.wvu.Rows" localSheetId="2" hidden="1">'12 Квартал освоение'!$27:$32,'12 Квартал освоение'!#REF!,'12 Квартал освоение'!#REF!,'12 Квартал освоение'!#REF!,'12 Квартал освоение'!#REF!,'12 Квартал освоение'!#REF!,'12 Квартал освоение'!#REF!,'12 Квартал освоение'!#REF!</definedName>
    <definedName name="Z_86ABB103_B007_4CE7_BE9F_F4EED57FA42A_.wvu.Rows" localSheetId="4" hidden="1">'14'!$27:$30,'14'!#REF!,'14'!#REF!,'14'!#REF!,'14'!#REF!,'14'!#REF!,'14'!#REF!,'14'!#REF!</definedName>
    <definedName name="Z_86ABB103_B007_4CE7_BE9F_F4EED57FA42A_.wvu.Rows" localSheetId="5" hidden="1">'15'!$27:$30,'15'!#REF!,'15'!#REF!,'15'!#REF!,'15'!#REF!,'15'!#REF!,'15'!#REF!,'15'!#REF!</definedName>
    <definedName name="Z_86ABB103_B007_4CE7_BE9F_F4EED57FA42A_.wvu.Rows" localSheetId="6" hidden="1">'16'!$27:$30,'16'!#REF!,'16'!#REF!,'16'!#REF!,'16'!#REF!,'16'!#REF!,'16'!#REF!,'16'!#REF!</definedName>
    <definedName name="Z_86ABB103_B007_4CE7_BE9F_F4EED57FA42A_.wvu.Rows" localSheetId="7" hidden="1">'17'!$27:$30,'17'!#REF!,'17'!#REF!,'17'!#REF!,'17'!#REF!,'17'!#REF!,'17'!#REF!</definedName>
    <definedName name="Z_880704C7_F409_41C4_8E00_6A41EAC6D809_.wvu.FilterData" localSheetId="0" hidden="1">'10 Квартал финансирование'!#REF!</definedName>
    <definedName name="Z_880704C7_F409_41C4_8E00_6A41EAC6D809_.wvu.FilterData" localSheetId="1" hidden="1">'11 Квартал финансирование ист'!#REF!</definedName>
    <definedName name="Z_880704C7_F409_41C4_8E00_6A41EAC6D809_.wvu.FilterData" localSheetId="2" hidden="1">'12 Квартал освоение'!#REF!</definedName>
    <definedName name="Z_880704C7_F409_41C4_8E00_6A41EAC6D809_.wvu.FilterData" localSheetId="3" hidden="1">'13'!#REF!</definedName>
    <definedName name="Z_880704C7_F409_41C4_8E00_6A41EAC6D809_.wvu.FilterData" localSheetId="4" hidden="1">'14'!#REF!</definedName>
    <definedName name="Z_880704C7_F409_41C4_8E00_6A41EAC6D809_.wvu.FilterData" localSheetId="5" hidden="1">'15'!$A$26:$AA$30</definedName>
    <definedName name="Z_880704C7_F409_41C4_8E00_6A41EAC6D809_.wvu.FilterData" localSheetId="7" hidden="1">'17'!#REF!</definedName>
    <definedName name="Z_88BD04EE_57C1_46F0_894A_9A7681D1A9BA_.wvu.FilterData" localSheetId="0" hidden="1">'10 Квартал финансирование'!$A$26:$T$30</definedName>
    <definedName name="Z_88BD04EE_57C1_46F0_894A_9A7681D1A9BA_.wvu.FilterData" localSheetId="1" hidden="1">'11 Квартал финансирование ист'!$A$25:$X$33</definedName>
    <definedName name="Z_88BD04EE_57C1_46F0_894A_9A7681D1A9BA_.wvu.FilterData" localSheetId="2" hidden="1">'12 Квартал освоение'!$A$25:$V$34</definedName>
    <definedName name="Z_88BD04EE_57C1_46F0_894A_9A7681D1A9BA_.wvu.FilterData" localSheetId="3" hidden="1">'13'!$A$25:$CK$32</definedName>
    <definedName name="Z_88BD04EE_57C1_46F0_894A_9A7681D1A9BA_.wvu.FilterData" localSheetId="4" hidden="1">'14'!$A$25:$AN$32</definedName>
    <definedName name="Z_88BD04EE_57C1_46F0_894A_9A7681D1A9BA_.wvu.FilterData" localSheetId="5" hidden="1">'15'!$A$25:$CO$30</definedName>
    <definedName name="Z_88BD04EE_57C1_46F0_894A_9A7681D1A9BA_.wvu.FilterData" localSheetId="6" hidden="1">'16'!$A$25:$BS$30</definedName>
    <definedName name="Z_88BD04EE_57C1_46F0_894A_9A7681D1A9BA_.wvu.FilterData" localSheetId="7" hidden="1">'17'!$A$26:$BC$30</definedName>
    <definedName name="Z_8C96D9DD_5E01_4B30_95B0_086CFC2C6C55_.wvu.FilterData" localSheetId="0" hidden="1">'10 Квартал финансирование'!#REF!</definedName>
    <definedName name="Z_8C96D9DD_5E01_4B30_95B0_086CFC2C6C55_.wvu.FilterData" localSheetId="1" hidden="1">'11 Квартал финансирование ист'!#REF!</definedName>
    <definedName name="Z_8C96D9DD_5E01_4B30_95B0_086CFC2C6C55_.wvu.FilterData" localSheetId="2" hidden="1">'12 Квартал освоение'!#REF!</definedName>
    <definedName name="Z_8C96D9DD_5E01_4B30_95B0_086CFC2C6C55_.wvu.FilterData" localSheetId="3" hidden="1">'13'!#REF!</definedName>
    <definedName name="Z_8C96D9DD_5E01_4B30_95B0_086CFC2C6C55_.wvu.FilterData" localSheetId="4" hidden="1">'14'!#REF!</definedName>
    <definedName name="Z_8C96D9DD_5E01_4B30_95B0_086CFC2C6C55_.wvu.FilterData" localSheetId="5" hidden="1">'15'!$A$26:$AA$30</definedName>
    <definedName name="Z_8CF66D4F_C382_40A9_9E2A_969FC78174FB_.wvu.FilterData" localSheetId="0" hidden="1">'10 Квартал финансирование'!#REF!</definedName>
    <definedName name="Z_8CF66D4F_C382_40A9_9E2A_969FC78174FB_.wvu.FilterData" localSheetId="1" hidden="1">'11 Квартал финансирование ист'!#REF!</definedName>
    <definedName name="Z_8CF66D4F_C382_40A9_9E2A_969FC78174FB_.wvu.FilterData" localSheetId="2" hidden="1">'12 Квартал освоение'!#REF!</definedName>
    <definedName name="Z_8CF66D4F_C382_40A9_9E2A_969FC78174FB_.wvu.FilterData" localSheetId="3" hidden="1">'13'!#REF!</definedName>
    <definedName name="Z_8CF66D4F_C382_40A9_9E2A_969FC78174FB_.wvu.FilterData" localSheetId="4" hidden="1">'14'!#REF!</definedName>
    <definedName name="Z_8CF66D4F_C382_40A9_9E2A_969FC78174FB_.wvu.FilterData" localSheetId="5" hidden="1">'15'!$A$26:$AA$30</definedName>
    <definedName name="Z_8EED645F_B15C_4B5B_B616_7C2C2758BFED_.wvu.FilterData" localSheetId="7" hidden="1">'17'!#REF!</definedName>
    <definedName name="Z_8F1D26EC_2A17_448C_B03E_3E3FACB015C6_.wvu.FilterData" localSheetId="0" hidden="1">'10 Квартал финансирование'!$A$26:$T$30</definedName>
    <definedName name="Z_8F1D26EC_2A17_448C_B03E_3E3FACB015C6_.wvu.FilterData" localSheetId="1" hidden="1">'11 Квартал финансирование ист'!$A$25:$X$32</definedName>
    <definedName name="Z_8F1D26EC_2A17_448C_B03E_3E3FACB015C6_.wvu.FilterData" localSheetId="2" hidden="1">'12 Квартал освоение'!$A$25:$V$32</definedName>
    <definedName name="Z_8F1D26EC_2A17_448C_B03E_3E3FACB015C6_.wvu.FilterData" localSheetId="3" hidden="1">'13'!$A$25:$CK$32</definedName>
    <definedName name="Z_8F1D26EC_2A17_448C_B03E_3E3FACB015C6_.wvu.FilterData" localSheetId="4" hidden="1">'14'!$A$25:$AN$30</definedName>
    <definedName name="Z_8F1D26EC_2A17_448C_B03E_3E3FACB015C6_.wvu.FilterData" localSheetId="5" hidden="1">'15'!$A$25:$CO$30</definedName>
    <definedName name="Z_8F1D26EC_2A17_448C_B03E_3E3FACB015C6_.wvu.FilterData" localSheetId="6" hidden="1">'16'!$A$25:$CL$30</definedName>
    <definedName name="Z_8F1D26EC_2A17_448C_B03E_3E3FACB015C6_.wvu.FilterData" localSheetId="7" hidden="1">'17'!$A$25:$CD$30</definedName>
    <definedName name="Z_8F1D26EC_2A17_448C_B03E_3E3FACB015C6_.wvu.FilterData" localSheetId="8" hidden="1">'18квКпкз'!$A$25:$CW$30</definedName>
    <definedName name="Z_8F1D26EC_2A17_448C_B03E_3E3FACB015C6_.wvu.FilterData" localSheetId="9" hidden="1">'19квРасш'!$A$25:$M$31</definedName>
    <definedName name="Z_8F1D26EC_2A17_448C_B03E_3E3FACB015C6_.wvu.PrintArea" localSheetId="0" hidden="1">'10 Квартал финансирование'!$A$1:$T$35</definedName>
    <definedName name="Z_8F1D26EC_2A17_448C_B03E_3E3FACB015C6_.wvu.PrintArea" localSheetId="1" hidden="1">'11 Квартал финансирование ист'!$A$1:$X$33</definedName>
    <definedName name="Z_8F1D26EC_2A17_448C_B03E_3E3FACB015C6_.wvu.PrintArea" localSheetId="2" hidden="1">'12 Квартал освоение'!$A$1:$V$32</definedName>
    <definedName name="Z_8F1D26EC_2A17_448C_B03E_3E3FACB015C6_.wvu.PrintArea" localSheetId="3" hidden="1">'13'!$A$1:$CK$32</definedName>
    <definedName name="Z_8F1D26EC_2A17_448C_B03E_3E3FACB015C6_.wvu.PrintArea" localSheetId="4" hidden="1">'14'!$A$1:$AN$30</definedName>
    <definedName name="Z_8F1D26EC_2A17_448C_B03E_3E3FACB015C6_.wvu.PrintArea" localSheetId="5" hidden="1">'15'!$A$1:$CO$30</definedName>
    <definedName name="Z_8F1D26EC_2A17_448C_B03E_3E3FACB015C6_.wvu.PrintArea" localSheetId="6" hidden="1">'16'!$A$1:$BS$38</definedName>
    <definedName name="Z_8F1D26EC_2A17_448C_B03E_3E3FACB015C6_.wvu.PrintArea" localSheetId="7" hidden="1">'17'!$A$1:$BC$30</definedName>
    <definedName name="Z_8F1D26EC_2A17_448C_B03E_3E3FACB015C6_.wvu.PrintArea" localSheetId="8" hidden="1">'18квКпкз'!$A$1:$AS$30</definedName>
    <definedName name="Z_8F1D26EC_2A17_448C_B03E_3E3FACB015C6_.wvu.PrintArea" localSheetId="9" hidden="1">'19квРасш'!$A$1:$M$31</definedName>
    <definedName name="Z_8F1D26EC_2A17_448C_B03E_3E3FACB015C6_.wvu.PrintTitles" localSheetId="0" hidden="1">'10 Квартал финансирование'!$A:$B,'10 Квартал финансирование'!$22:$25</definedName>
    <definedName name="Z_8F1D26EC_2A17_448C_B03E_3E3FACB015C6_.wvu.PrintTitles" localSheetId="1" hidden="1">'11 Квартал финансирование ист'!$A:$B,'11 Квартал финансирование ист'!$21:$24</definedName>
    <definedName name="Z_8F1D26EC_2A17_448C_B03E_3E3FACB015C6_.wvu.PrintTitles" localSheetId="2" hidden="1">'12 Квартал освоение'!$A:$B,'12 Квартал освоение'!$21:$25</definedName>
    <definedName name="Z_8F1D26EC_2A17_448C_B03E_3E3FACB015C6_.wvu.PrintTitles" localSheetId="3" hidden="1">'13'!$A:$B,'13'!$20:$25</definedName>
    <definedName name="Z_8F1D26EC_2A17_448C_B03E_3E3FACB015C6_.wvu.PrintTitles" localSheetId="4" hidden="1">'14'!$A:$B,'14'!$20:$25</definedName>
    <definedName name="Z_8F1D26EC_2A17_448C_B03E_3E3FACB015C6_.wvu.PrintTitles" localSheetId="5" hidden="1">'15'!$A:$B,'15'!$20:$25</definedName>
    <definedName name="Z_8F1D26EC_2A17_448C_B03E_3E3FACB015C6_.wvu.PrintTitles" localSheetId="6" hidden="1">'16'!$20:$25</definedName>
    <definedName name="Z_8F1D26EC_2A17_448C_B03E_3E3FACB015C6_.wvu.PrintTitles" localSheetId="7" hidden="1">'17'!$21:$24</definedName>
    <definedName name="Z_8F60B858_F6CB_493A_8F80_44A2D25571BD_.wvu.FilterData" localSheetId="0" hidden="1">'10 Квартал финансирование'!$A$22:$T$30</definedName>
    <definedName name="Z_8F60B858_F6CB_493A_8F80_44A2D25571BD_.wvu.FilterData" localSheetId="1" hidden="1">'11 Квартал финансирование ист'!$A$21:$W$32</definedName>
    <definedName name="Z_8F60B858_F6CB_493A_8F80_44A2D25571BD_.wvu.FilterData" localSheetId="2" hidden="1">'12 Квартал освоение'!$A$21:$V$32</definedName>
    <definedName name="Z_8F60B858_F6CB_493A_8F80_44A2D25571BD_.wvu.FilterData" localSheetId="3" hidden="1">'13'!$A$20:$AC$32</definedName>
    <definedName name="Z_8F60B858_F6CB_493A_8F80_44A2D25571BD_.wvu.FilterData" localSheetId="4" hidden="1">'14'!$A$20:$I$30</definedName>
    <definedName name="Z_8F60B858_F6CB_493A_8F80_44A2D25571BD_.wvu.FilterData" localSheetId="5" hidden="1">'15'!$A$20:$AA$30</definedName>
    <definedName name="Z_8F60B858_F6CB_493A_8F80_44A2D25571BD_.wvu.FilterData" localSheetId="7" hidden="1">'17'!#REF!</definedName>
    <definedName name="Z_90F446D3_8F17_4085_80BE_278C9FB5921D_.wvu.FilterData" localSheetId="0" hidden="1">'10 Квартал финансирование'!#REF!</definedName>
    <definedName name="Z_90F446D3_8F17_4085_80BE_278C9FB5921D_.wvu.FilterData" localSheetId="1" hidden="1">'11 Квартал финансирование ист'!#REF!</definedName>
    <definedName name="Z_90F446D3_8F17_4085_80BE_278C9FB5921D_.wvu.FilterData" localSheetId="2" hidden="1">'12 Квартал освоение'!#REF!</definedName>
    <definedName name="Z_90F446D3_8F17_4085_80BE_278C9FB5921D_.wvu.FilterData" localSheetId="3" hidden="1">'13'!#REF!</definedName>
    <definedName name="Z_90F446D3_8F17_4085_80BE_278C9FB5921D_.wvu.FilterData" localSheetId="4" hidden="1">'14'!#REF!</definedName>
    <definedName name="Z_90F446D3_8F17_4085_80BE_278C9FB5921D_.wvu.FilterData" localSheetId="5" hidden="1">'15'!$A$26:$AA$30</definedName>
    <definedName name="Z_90F446D3_8F17_4085_80BE_278C9FB5921D_.wvu.FilterData" localSheetId="7" hidden="1">'17'!#REF!</definedName>
    <definedName name="Z_91515713_F106_4382_8189_86D702C61567_.wvu.Cols" localSheetId="0" hidden="1">'10 Квартал финансирование'!#REF!</definedName>
    <definedName name="Z_91515713_F106_4382_8189_86D702C61567_.wvu.Cols" localSheetId="1" hidden="1">'11 Квартал финансирование ист'!#REF!</definedName>
    <definedName name="Z_91515713_F106_4382_8189_86D702C61567_.wvu.Cols" localSheetId="2" hidden="1">'12 Квартал освоение'!#REF!</definedName>
    <definedName name="Z_91515713_F106_4382_8189_86D702C61567_.wvu.Cols" localSheetId="3" hidden="1">'13'!#REF!</definedName>
    <definedName name="Z_91515713_F106_4382_8189_86D702C61567_.wvu.Cols" localSheetId="4" hidden="1">'14'!#REF!</definedName>
    <definedName name="Z_91515713_F106_4382_8189_86D702C61567_.wvu.Cols" localSheetId="5" hidden="1">'15'!#REF!</definedName>
    <definedName name="Z_91515713_F106_4382_8189_86D702C61567_.wvu.FilterData" localSheetId="0" hidden="1">'10 Квартал финансирование'!#REF!</definedName>
    <definedName name="Z_91515713_F106_4382_8189_86D702C61567_.wvu.FilterData" localSheetId="1" hidden="1">'11 Квартал финансирование ист'!#REF!</definedName>
    <definedName name="Z_91515713_F106_4382_8189_86D702C61567_.wvu.FilterData" localSheetId="2" hidden="1">'12 Квартал освоение'!#REF!</definedName>
    <definedName name="Z_91515713_F106_4382_8189_86D702C61567_.wvu.FilterData" localSheetId="3" hidden="1">'13'!#REF!</definedName>
    <definedName name="Z_91515713_F106_4382_8189_86D702C61567_.wvu.FilterData" localSheetId="4" hidden="1">'14'!#REF!</definedName>
    <definedName name="Z_91515713_F106_4382_8189_86D702C61567_.wvu.FilterData" localSheetId="5" hidden="1">'15'!$A$26:$AA$30</definedName>
    <definedName name="Z_91515713_F106_4382_8189_86D702C61567_.wvu.FilterData" localSheetId="6" hidden="1">'16'!$A$25:$BS$30</definedName>
    <definedName name="Z_91515713_F106_4382_8189_86D702C61567_.wvu.FilterData" localSheetId="7" hidden="1">'17'!#REF!</definedName>
    <definedName name="Z_91515713_F106_4382_8189_86D702C61567_.wvu.PrintArea" localSheetId="0" hidden="1">'10 Квартал финансирование'!$A$1:$T$30</definedName>
    <definedName name="Z_91515713_F106_4382_8189_86D702C61567_.wvu.PrintArea" localSheetId="1" hidden="1">'11 Квартал финансирование ист'!$A$1:$W$32</definedName>
    <definedName name="Z_91515713_F106_4382_8189_86D702C61567_.wvu.PrintArea" localSheetId="2" hidden="1">'12 Квартал освоение'!$A$1:$V$32</definedName>
    <definedName name="Z_91515713_F106_4382_8189_86D702C61567_.wvu.PrintArea" localSheetId="3" hidden="1">'13'!$A$1:$AA$32</definedName>
    <definedName name="Z_91515713_F106_4382_8189_86D702C61567_.wvu.PrintArea" localSheetId="4" hidden="1">'14'!$A$1:$I$30</definedName>
    <definedName name="Z_91515713_F106_4382_8189_86D702C61567_.wvu.PrintArea" localSheetId="5" hidden="1">'15'!$A$1:$AA$30</definedName>
    <definedName name="Z_91515713_F106_4382_8189_86D702C61567_.wvu.PrintArea" localSheetId="6" hidden="1">'16'!$A$1:$BS$30</definedName>
    <definedName name="Z_91515713_F106_4382_8189_86D702C61567_.wvu.PrintArea" localSheetId="7" hidden="1">'17'!$A$1:$BC$30</definedName>
    <definedName name="Z_91515713_F106_4382_8189_86D702C61567_.wvu.PrintTitles" localSheetId="0" hidden="1">'10 Квартал финансирование'!$22:$25</definedName>
    <definedName name="Z_91515713_F106_4382_8189_86D702C61567_.wvu.PrintTitles" localSheetId="1" hidden="1">'11 Квартал финансирование ист'!$21:$24</definedName>
    <definedName name="Z_91515713_F106_4382_8189_86D702C61567_.wvu.PrintTitles" localSheetId="2" hidden="1">'12 Квартал освоение'!$21:$25</definedName>
    <definedName name="Z_91515713_F106_4382_8189_86D702C61567_.wvu.PrintTitles" localSheetId="3" hidden="1">'13'!$20:$25</definedName>
    <definedName name="Z_91515713_F106_4382_8189_86D702C61567_.wvu.PrintTitles" localSheetId="4" hidden="1">'14'!$20:$25</definedName>
    <definedName name="Z_91515713_F106_4382_8189_86D702C61567_.wvu.PrintTitles" localSheetId="5" hidden="1">'15'!$20:$25</definedName>
    <definedName name="Z_91515713_F106_4382_8189_86D702C61567_.wvu.PrintTitles" localSheetId="6" hidden="1">'16'!$20:$25</definedName>
    <definedName name="Z_91515713_F106_4382_8189_86D702C61567_.wvu.PrintTitles" localSheetId="7" hidden="1">'17'!$21:$24</definedName>
    <definedName name="Z_9196E627_69A3_4CCA_B921_EB1B8553BF72_.wvu.FilterData" localSheetId="0" hidden="1">'10 Квартал финансирование'!#REF!</definedName>
    <definedName name="Z_9196E627_69A3_4CCA_B921_EB1B8553BF72_.wvu.FilterData" localSheetId="1" hidden="1">'11 Квартал финансирование ист'!#REF!</definedName>
    <definedName name="Z_9196E627_69A3_4CCA_B921_EB1B8553BF72_.wvu.FilterData" localSheetId="2" hidden="1">'12 Квартал освоение'!#REF!</definedName>
    <definedName name="Z_9196E627_69A3_4CCA_B921_EB1B8553BF72_.wvu.FilterData" localSheetId="3" hidden="1">'13'!#REF!</definedName>
    <definedName name="Z_9196E627_69A3_4CCA_B921_EB1B8553BF72_.wvu.FilterData" localSheetId="4" hidden="1">'14'!#REF!</definedName>
    <definedName name="Z_9196E627_69A3_4CCA_B921_EB1B8553BF72_.wvu.FilterData" localSheetId="5" hidden="1">'15'!$A$26:$AA$30</definedName>
    <definedName name="Z_9196E627_69A3_4CCA_B921_EB1B8553BF72_.wvu.FilterData" localSheetId="7" hidden="1">'17'!#REF!</definedName>
    <definedName name="Z_91B3C248_D769_4FF3_ADD2_66FB1E146DB1_.wvu.FilterData" localSheetId="0" hidden="1">'10 Квартал финансирование'!#REF!</definedName>
    <definedName name="Z_91B3C248_D769_4FF3_ADD2_66FB1E146DB1_.wvu.FilterData" localSheetId="1" hidden="1">'11 Квартал финансирование ист'!#REF!</definedName>
    <definedName name="Z_91B3C248_D769_4FF3_ADD2_66FB1E146DB1_.wvu.FilterData" localSheetId="2" hidden="1">'12 Квартал освоение'!#REF!</definedName>
    <definedName name="Z_91B3C248_D769_4FF3_ADD2_66FB1E146DB1_.wvu.FilterData" localSheetId="3" hidden="1">'13'!#REF!</definedName>
    <definedName name="Z_91B3C248_D769_4FF3_ADD2_66FB1E146DB1_.wvu.FilterData" localSheetId="4" hidden="1">'14'!#REF!</definedName>
    <definedName name="Z_91B3C248_D769_4FF3_ADD2_66FB1E146DB1_.wvu.FilterData" localSheetId="5" hidden="1">'15'!$A$26:$AA$30</definedName>
    <definedName name="Z_91C6F324_F361_4A8F_B9C3_6FF2051955FB_.wvu.FilterData" localSheetId="0" hidden="1">'10 Квартал финансирование'!#REF!</definedName>
    <definedName name="Z_91C6F324_F361_4A8F_B9C3_6FF2051955FB_.wvu.FilterData" localSheetId="1" hidden="1">'11 Квартал финансирование ист'!#REF!</definedName>
    <definedName name="Z_91C6F324_F361_4A8F_B9C3_6FF2051955FB_.wvu.FilterData" localSheetId="2" hidden="1">'12 Квартал освоение'!#REF!</definedName>
    <definedName name="Z_91C6F324_F361_4A8F_B9C3_6FF2051955FB_.wvu.FilterData" localSheetId="3" hidden="1">'13'!#REF!</definedName>
    <definedName name="Z_91C6F324_F361_4A8F_B9C3_6FF2051955FB_.wvu.FilterData" localSheetId="4" hidden="1">'14'!#REF!</definedName>
    <definedName name="Z_91C6F324_F361_4A8F_B9C3_6FF2051955FB_.wvu.FilterData" localSheetId="5" hidden="1">'15'!$A$26:$AA$30</definedName>
    <definedName name="Z_92A9B708_7856_444B_B4D2_F25F43E6C0C3_.wvu.FilterData" localSheetId="0" hidden="1">'10 Квартал финансирование'!#REF!</definedName>
    <definedName name="Z_92A9B708_7856_444B_B4D2_F25F43E6C0C3_.wvu.FilterData" localSheetId="1" hidden="1">'11 Квартал финансирование ист'!#REF!</definedName>
    <definedName name="Z_92A9B708_7856_444B_B4D2_F25F43E6C0C3_.wvu.FilterData" localSheetId="2" hidden="1">'12 Квартал освоение'!#REF!</definedName>
    <definedName name="Z_92A9B708_7856_444B_B4D2_F25F43E6C0C3_.wvu.FilterData" localSheetId="3" hidden="1">'13'!#REF!</definedName>
    <definedName name="Z_92A9B708_7856_444B_B4D2_F25F43E6C0C3_.wvu.FilterData" localSheetId="4" hidden="1">'14'!#REF!</definedName>
    <definedName name="Z_92A9B708_7856_444B_B4D2_F25F43E6C0C3_.wvu.FilterData" localSheetId="5" hidden="1">'15'!$A$26:$AA$30</definedName>
    <definedName name="Z_9416FF1D_B2F1_4942_A166_94F0906CF96C_.wvu.FilterData" localSheetId="0" hidden="1">'10 Квартал финансирование'!$A$26:$T$30</definedName>
    <definedName name="Z_9416FF1D_B2F1_4942_A166_94F0906CF96C_.wvu.FilterData" localSheetId="1" hidden="1">'11 Квартал финансирование ист'!$A$25:$X$33</definedName>
    <definedName name="Z_9416FF1D_B2F1_4942_A166_94F0906CF96C_.wvu.FilterData" localSheetId="2" hidden="1">'12 Квартал освоение'!$A$25:$V$34</definedName>
    <definedName name="Z_9416FF1D_B2F1_4942_A166_94F0906CF96C_.wvu.FilterData" localSheetId="3" hidden="1">'13'!$A$25:$CK$32</definedName>
    <definedName name="Z_9416FF1D_B2F1_4942_A166_94F0906CF96C_.wvu.FilterData" localSheetId="4" hidden="1">'14'!$A$25:$AN$32</definedName>
    <definedName name="Z_9416FF1D_B2F1_4942_A166_94F0906CF96C_.wvu.FilterData" localSheetId="5" hidden="1">'15'!$A$25:$CO$30</definedName>
    <definedName name="Z_9416FF1D_B2F1_4942_A166_94F0906CF96C_.wvu.FilterData" localSheetId="6" hidden="1">'16'!$A$25:$BS$30</definedName>
    <definedName name="Z_9416FF1D_B2F1_4942_A166_94F0906CF96C_.wvu.FilterData" localSheetId="7" hidden="1">'17'!$A$26:$BC$30</definedName>
    <definedName name="Z_94983D4F_BC09_4FB8_9254_5FEAF9C07D4E_.wvu.FilterData" localSheetId="7" hidden="1">'17'!#REF!</definedName>
    <definedName name="Z_94BE7E3F_C5B0_4A23_988A_EC7C0D365A01_.wvu.FilterData" localSheetId="2" hidden="1">'12 Квартал освоение'!$A$25:$V$32</definedName>
    <definedName name="Z_96D66BBF_87D4_466D_B500_423361C5C709_.wvu.FilterData" localSheetId="0" hidden="1">'10 Квартал финансирование'!#REF!</definedName>
    <definedName name="Z_96D66BBF_87D4_466D_B500_423361C5C709_.wvu.FilterData" localSheetId="1" hidden="1">'11 Квартал финансирование ист'!#REF!</definedName>
    <definedName name="Z_96D66BBF_87D4_466D_B500_423361C5C709_.wvu.FilterData" localSheetId="2" hidden="1">'12 Квартал освоение'!#REF!</definedName>
    <definedName name="Z_96D66BBF_87D4_466D_B500_423361C5C709_.wvu.FilterData" localSheetId="3" hidden="1">'13'!#REF!</definedName>
    <definedName name="Z_96D66BBF_87D4_466D_B500_423361C5C709_.wvu.FilterData" localSheetId="4" hidden="1">'14'!#REF!</definedName>
    <definedName name="Z_96D66BBF_87D4_466D_B500_423361C5C709_.wvu.FilterData" localSheetId="5" hidden="1">'15'!$A$26:$AA$30</definedName>
    <definedName name="Z_97876DEF_9620_45A0_A9E4_60D0FB990DAF_.wvu.FilterData" localSheetId="0" hidden="1">'10 Квартал финансирование'!$A$26:$T$30</definedName>
    <definedName name="Z_97876DEF_9620_45A0_A9E4_60D0FB990DAF_.wvu.FilterData" localSheetId="1" hidden="1">'11 Квартал финансирование ист'!$A$25:$X$32</definedName>
    <definedName name="Z_97876DEF_9620_45A0_A9E4_60D0FB990DAF_.wvu.FilterData" localSheetId="2" hidden="1">'12 Квартал освоение'!$A$25:$V$32</definedName>
    <definedName name="Z_97876DEF_9620_45A0_A9E4_60D0FB990DAF_.wvu.FilterData" localSheetId="3" hidden="1">'13'!$A$25:$CK$32</definedName>
    <definedName name="Z_97876DEF_9620_45A0_A9E4_60D0FB990DAF_.wvu.FilterData" localSheetId="4" hidden="1">'14'!$A$25:$AN$30</definedName>
    <definedName name="Z_97876DEF_9620_45A0_A9E4_60D0FB990DAF_.wvu.FilterData" localSheetId="5" hidden="1">'15'!$A$25:$CO$30</definedName>
    <definedName name="Z_97876DEF_9620_45A0_A9E4_60D0FB990DAF_.wvu.FilterData" localSheetId="6" hidden="1">'16'!$A$25:$CL$30</definedName>
    <definedName name="Z_97876DEF_9620_45A0_A9E4_60D0FB990DAF_.wvu.FilterData" localSheetId="7" hidden="1">'17'!$A$25:$CD$30</definedName>
    <definedName name="Z_97876DEF_9620_45A0_A9E4_60D0FB990DAF_.wvu.FilterData" localSheetId="8" hidden="1">'18квКпкз'!$A$25:$CW$30</definedName>
    <definedName name="Z_98D4838D_81FD_4E66_B402_69FB9653F296_.wvu.FilterData" localSheetId="6" hidden="1">'16'!$B$26:$BI$30</definedName>
    <definedName name="Z_992A4BBD_9184_4F17_9E7C_14886515C900_.wvu.FilterData" localSheetId="0" hidden="1">'10 Квартал финансирование'!#REF!</definedName>
    <definedName name="Z_992A4BBD_9184_4F17_9E7C_14886515C900_.wvu.FilterData" localSheetId="1" hidden="1">'11 Квартал финансирование ист'!#REF!</definedName>
    <definedName name="Z_992A4BBD_9184_4F17_9E7C_14886515C900_.wvu.FilterData" localSheetId="2" hidden="1">'12 Квартал освоение'!#REF!</definedName>
    <definedName name="Z_992A4BBD_9184_4F17_9E7C_14886515C900_.wvu.FilterData" localSheetId="3" hidden="1">'13'!#REF!</definedName>
    <definedName name="Z_992A4BBD_9184_4F17_9E7C_14886515C900_.wvu.FilterData" localSheetId="4" hidden="1">'14'!#REF!</definedName>
    <definedName name="Z_992A4BBD_9184_4F17_9E7C_14886515C900_.wvu.FilterData" localSheetId="5" hidden="1">'15'!$A$26:$AA$30</definedName>
    <definedName name="Z_99EE26AC_9097_422E_9855_19ACD993519F_.wvu.FilterData" localSheetId="0" hidden="1">'10 Квартал финансирование'!$A$26:$T$30</definedName>
    <definedName name="Z_99EE26AC_9097_422E_9855_19ACD993519F_.wvu.FilterData" localSheetId="1" hidden="1">'11 Квартал финансирование ист'!$A$25:$X$33</definedName>
    <definedName name="Z_99EE26AC_9097_422E_9855_19ACD993519F_.wvu.FilterData" localSheetId="2" hidden="1">'12 Квартал освоение'!$A$25:$V$34</definedName>
    <definedName name="Z_99EE26AC_9097_422E_9855_19ACD993519F_.wvu.FilterData" localSheetId="3" hidden="1">'13'!$A$25:$CK$32</definedName>
    <definedName name="Z_99EE26AC_9097_422E_9855_19ACD993519F_.wvu.FilterData" localSheetId="4" hidden="1">'14'!$A$25:$AN$32</definedName>
    <definedName name="Z_99EE26AC_9097_422E_9855_19ACD993519F_.wvu.FilterData" localSheetId="5" hidden="1">'15'!$A$26:$CO$30</definedName>
    <definedName name="Z_99EE26AC_9097_422E_9855_19ACD993519F_.wvu.FilterData" localSheetId="6" hidden="1">'16'!$A$25:$BS$30</definedName>
    <definedName name="Z_99EE26AC_9097_422E_9855_19ACD993519F_.wvu.FilterData" localSheetId="7" hidden="1">'17'!$A$26:$BC$30</definedName>
    <definedName name="Z_9BFAA538_72DD_43E9_A82E_6B9195BF5E8B_.wvu.FilterData" localSheetId="7" hidden="1">'17'!#REF!</definedName>
    <definedName name="Z_9E95CBAB_6C57_41FD_9851_8B3CF718861F_.wvu.FilterData" localSheetId="6" hidden="1">'16'!$A$25:$BS$30</definedName>
    <definedName name="Z_9EB4C06B_C4E3_4FC8_B82B_63B953E6624A_.wvu.FilterData" localSheetId="0" hidden="1">'10 Квартал финансирование'!#REF!</definedName>
    <definedName name="Z_9EB4C06B_C4E3_4FC8_B82B_63B953E6624A_.wvu.FilterData" localSheetId="1" hidden="1">'11 Квартал финансирование ист'!#REF!</definedName>
    <definedName name="Z_9EB4C06B_C4E3_4FC8_B82B_63B953E6624A_.wvu.FilterData" localSheetId="2" hidden="1">'12 Квартал освоение'!#REF!</definedName>
    <definedName name="Z_9EB4C06B_C4E3_4FC8_B82B_63B953E6624A_.wvu.FilterData" localSheetId="3" hidden="1">'13'!#REF!</definedName>
    <definedName name="Z_9EB4C06B_C4E3_4FC8_B82B_63B953E6624A_.wvu.FilterData" localSheetId="4" hidden="1">'14'!#REF!</definedName>
    <definedName name="Z_9EB4C06B_C4E3_4FC8_B82B_63B953E6624A_.wvu.FilterData" localSheetId="5" hidden="1">'15'!$A$26:$AA$30</definedName>
    <definedName name="Z_9F5406DC_89AB_4D73_8A15_7589A4B6E17E_.wvu.FilterData" localSheetId="0" hidden="1">'10 Квартал финансирование'!#REF!</definedName>
    <definedName name="Z_9F5406DC_89AB_4D73_8A15_7589A4B6E17E_.wvu.FilterData" localSheetId="1" hidden="1">'11 Квартал финансирование ист'!#REF!</definedName>
    <definedName name="Z_9F5406DC_89AB_4D73_8A15_7589A4B6E17E_.wvu.FilterData" localSheetId="2" hidden="1">'12 Квартал освоение'!#REF!</definedName>
    <definedName name="Z_9F5406DC_89AB_4D73_8A15_7589A4B6E17E_.wvu.FilterData" localSheetId="3" hidden="1">'13'!#REF!</definedName>
    <definedName name="Z_9F5406DC_89AB_4D73_8A15_7589A4B6E17E_.wvu.FilterData" localSheetId="4" hidden="1">'14'!#REF!</definedName>
    <definedName name="Z_9F5406DC_89AB_4D73_8A15_7589A4B6E17E_.wvu.FilterData" localSheetId="5" hidden="1">'15'!$A$26:$AA$30</definedName>
    <definedName name="Z_9FD13701_59C5_4575_8840_0A14B14563AF_.wvu.Cols" localSheetId="6" hidden="1">'16'!#REF!</definedName>
    <definedName name="Z_A0625A49_B5CC_4C7C_86D3_71B0006EE089_.wvu.FilterData" localSheetId="7" hidden="1">'17'!#REF!</definedName>
    <definedName name="Z_A132F0A7_D9B6_4BF3_83AB_B244BEA6BB51_.wvu.FilterData" localSheetId="0" hidden="1">'10 Квартал финансирование'!#REF!</definedName>
    <definedName name="Z_A132F0A7_D9B6_4BF3_83AB_B244BEA6BB51_.wvu.FilterData" localSheetId="1" hidden="1">'11 Квартал финансирование ист'!#REF!</definedName>
    <definedName name="Z_A132F0A7_D9B6_4BF3_83AB_B244BEA6BB51_.wvu.FilterData" localSheetId="2" hidden="1">'12 Квартал освоение'!#REF!</definedName>
    <definedName name="Z_A132F0A7_D9B6_4BF3_83AB_B244BEA6BB51_.wvu.FilterData" localSheetId="3" hidden="1">'13'!#REF!</definedName>
    <definedName name="Z_A132F0A7_D9B6_4BF3_83AB_B244BEA6BB51_.wvu.FilterData" localSheetId="4" hidden="1">'14'!#REF!</definedName>
    <definedName name="Z_A132F0A7_D9B6_4BF3_83AB_B244BEA6BB51_.wvu.FilterData" localSheetId="5" hidden="1">'15'!$A$26:$AA$30</definedName>
    <definedName name="Z_A294991F_20E2_47F3_9E07_C058909770DC_.wvu.FilterData" localSheetId="0" hidden="1">'10 Квартал финансирование'!#REF!</definedName>
    <definedName name="Z_A294991F_20E2_47F3_9E07_C058909770DC_.wvu.FilterData" localSheetId="1" hidden="1">'11 Квартал финансирование ист'!#REF!</definedName>
    <definedName name="Z_A294991F_20E2_47F3_9E07_C058909770DC_.wvu.FilterData" localSheetId="2" hidden="1">'12 Квартал освоение'!#REF!</definedName>
    <definedName name="Z_A294991F_20E2_47F3_9E07_C058909770DC_.wvu.FilterData" localSheetId="3" hidden="1">'13'!#REF!</definedName>
    <definedName name="Z_A294991F_20E2_47F3_9E07_C058909770DC_.wvu.FilterData" localSheetId="6" hidden="1">'16'!$A$25:$BS$30</definedName>
    <definedName name="Z_A294991F_20E2_47F3_9E07_C058909770DC_.wvu.FilterData" localSheetId="7" hidden="1">'17'!#REF!</definedName>
    <definedName name="Z_A36DA4C0_9581_4E59_95FC_3E8FC0901F8C_.wvu.FilterData" localSheetId="0" hidden="1">'10 Квартал финансирование'!#REF!</definedName>
    <definedName name="Z_A36DA4C0_9581_4E59_95FC_3E8FC0901F8C_.wvu.FilterData" localSheetId="1" hidden="1">'11 Квартал финансирование ист'!#REF!</definedName>
    <definedName name="Z_A36DA4C0_9581_4E59_95FC_3E8FC0901F8C_.wvu.FilterData" localSheetId="2" hidden="1">'12 Квартал освоение'!#REF!</definedName>
    <definedName name="Z_A36DA4C0_9581_4E59_95FC_3E8FC0901F8C_.wvu.FilterData" localSheetId="3" hidden="1">'13'!#REF!</definedName>
    <definedName name="Z_A36DA4C0_9581_4E59_95FC_3E8FC0901F8C_.wvu.FilterData" localSheetId="4" hidden="1">'14'!#REF!</definedName>
    <definedName name="Z_A36DA4C0_9581_4E59_95FC_3E8FC0901F8C_.wvu.FilterData" localSheetId="5" hidden="1">'15'!$A$26:$AA$30</definedName>
    <definedName name="Z_A36DA4C0_9581_4E59_95FC_3E8FC0901F8C_.wvu.FilterData" localSheetId="6" hidden="1">'16'!$B$26:$BI$30</definedName>
    <definedName name="Z_A36DA4C0_9581_4E59_95FC_3E8FC0901F8C_.wvu.FilterData" localSheetId="7" hidden="1">'17'!#REF!</definedName>
    <definedName name="Z_A774B78E_3A44_4F81_9555_CC8B5259AC48_.wvu.FilterData" localSheetId="0" hidden="1">'10 Квартал финансирование'!#REF!</definedName>
    <definedName name="Z_A774B78E_3A44_4F81_9555_CC8B5259AC48_.wvu.FilterData" localSheetId="1" hidden="1">'11 Квартал финансирование ист'!#REF!</definedName>
    <definedName name="Z_A774B78E_3A44_4F81_9555_CC8B5259AC48_.wvu.FilterData" localSheetId="2" hidden="1">'12 Квартал освоение'!#REF!</definedName>
    <definedName name="Z_A774B78E_3A44_4F81_9555_CC8B5259AC48_.wvu.FilterData" localSheetId="3" hidden="1">'13'!#REF!</definedName>
    <definedName name="Z_A774B78E_3A44_4F81_9555_CC8B5259AC48_.wvu.FilterData" localSheetId="4" hidden="1">'14'!#REF!</definedName>
    <definedName name="Z_A774B78E_3A44_4F81_9555_CC8B5259AC48_.wvu.FilterData" localSheetId="5" hidden="1">'15'!$A$26:$AA$30</definedName>
    <definedName name="Z_A774B78E_3A44_4F81_9555_CC8B5259AC48_.wvu.FilterData" localSheetId="6" hidden="1">'16'!$B$26:$BI$30</definedName>
    <definedName name="Z_A7B02568_F1C7_42ED_9B48_AABC97950C38_.wvu.FilterData" localSheetId="0" hidden="1">'10 Квартал финансирование'!$A$25:$T$25</definedName>
    <definedName name="Z_A7B02568_F1C7_42ED_9B48_AABC97950C38_.wvu.FilterData" localSheetId="1" hidden="1">'11 Квартал финансирование ист'!$A$25:$X$32</definedName>
    <definedName name="Z_A7B02568_F1C7_42ED_9B48_AABC97950C38_.wvu.FilterData" localSheetId="2" hidden="1">'12 Квартал освоение'!$A$25:$V$32</definedName>
    <definedName name="Z_A7B02568_F1C7_42ED_9B48_AABC97950C38_.wvu.FilterData" localSheetId="3" hidden="1">'13'!$A$25:$CK$32</definedName>
    <definedName name="Z_A7B02568_F1C7_42ED_9B48_AABC97950C38_.wvu.FilterData" localSheetId="4" hidden="1">'14'!$A$25:$AN$30</definedName>
    <definedName name="Z_A7B02568_F1C7_42ED_9B48_AABC97950C38_.wvu.FilterData" localSheetId="5" hidden="1">'15'!$A$25:$CO$30</definedName>
    <definedName name="Z_A7B02568_F1C7_42ED_9B48_AABC97950C38_.wvu.FilterData" localSheetId="6" hidden="1">'16'!$A$25:$CL$30</definedName>
    <definedName name="Z_A7B02568_F1C7_42ED_9B48_AABC97950C38_.wvu.FilterData" localSheetId="7" hidden="1">'17'!$A$25:$CD$30</definedName>
    <definedName name="Z_A7B02568_F1C7_42ED_9B48_AABC97950C38_.wvu.FilterData" localSheetId="8" hidden="1">'18квКпкз'!$A$25:$CW$25</definedName>
    <definedName name="Z_A7B02568_F1C7_42ED_9B48_AABC97950C38_.wvu.FilterData" localSheetId="9" hidden="1">'19квРасш'!$A$25:$M$31</definedName>
    <definedName name="Z_A7B02568_F1C7_42ED_9B48_AABC97950C38_.wvu.PrintArea" localSheetId="0" hidden="1">'10 Квартал финансирование'!$A$1:$T$35</definedName>
    <definedName name="Z_A7B02568_F1C7_42ED_9B48_AABC97950C38_.wvu.PrintArea" localSheetId="1" hidden="1">'11 Квартал финансирование ист'!$A$1:$X$33</definedName>
    <definedName name="Z_A7B02568_F1C7_42ED_9B48_AABC97950C38_.wvu.PrintArea" localSheetId="2" hidden="1">'12 Квартал освоение'!$A$1:$V$32</definedName>
    <definedName name="Z_A7B02568_F1C7_42ED_9B48_AABC97950C38_.wvu.PrintArea" localSheetId="3" hidden="1">'13'!$A$1:$CK$32</definedName>
    <definedName name="Z_A7B02568_F1C7_42ED_9B48_AABC97950C38_.wvu.PrintArea" localSheetId="4" hidden="1">'14'!$A$1:$AN$30</definedName>
    <definedName name="Z_A7B02568_F1C7_42ED_9B48_AABC97950C38_.wvu.PrintArea" localSheetId="5" hidden="1">'15'!$A$1:$CO$30</definedName>
    <definedName name="Z_A7B02568_F1C7_42ED_9B48_AABC97950C38_.wvu.PrintArea" localSheetId="6" hidden="1">'16'!$A$1:$BS$38</definedName>
    <definedName name="Z_A7B02568_F1C7_42ED_9B48_AABC97950C38_.wvu.PrintArea" localSheetId="7" hidden="1">'17'!$A$1:$BC$30</definedName>
    <definedName name="Z_A7B02568_F1C7_42ED_9B48_AABC97950C38_.wvu.PrintArea" localSheetId="8" hidden="1">'18квКпкз'!$A$1:$AS$30</definedName>
    <definedName name="Z_A7B02568_F1C7_42ED_9B48_AABC97950C38_.wvu.PrintArea" localSheetId="9" hidden="1">'19квРасш'!$A$1:$M$31</definedName>
    <definedName name="Z_A7B02568_F1C7_42ED_9B48_AABC97950C38_.wvu.PrintTitles" localSheetId="0" hidden="1">'10 Квартал финансирование'!$A:$B,'10 Квартал финансирование'!$22:$25</definedName>
    <definedName name="Z_A7B02568_F1C7_42ED_9B48_AABC97950C38_.wvu.PrintTitles" localSheetId="1" hidden="1">'11 Квартал финансирование ист'!$A:$B,'11 Квартал финансирование ист'!$21:$24</definedName>
    <definedName name="Z_A7B02568_F1C7_42ED_9B48_AABC97950C38_.wvu.PrintTitles" localSheetId="2" hidden="1">'12 Квартал освоение'!$A:$B,'12 Квартал освоение'!$21:$25</definedName>
    <definedName name="Z_A7B02568_F1C7_42ED_9B48_AABC97950C38_.wvu.PrintTitles" localSheetId="3" hidden="1">'13'!$A:$B,'13'!$20:$25</definedName>
    <definedName name="Z_A7B02568_F1C7_42ED_9B48_AABC97950C38_.wvu.PrintTitles" localSheetId="4" hidden="1">'14'!$A:$B,'14'!$20:$25</definedName>
    <definedName name="Z_A7B02568_F1C7_42ED_9B48_AABC97950C38_.wvu.PrintTitles" localSheetId="5" hidden="1">'15'!$A:$B,'15'!$20:$25</definedName>
    <definedName name="Z_A7B02568_F1C7_42ED_9B48_AABC97950C38_.wvu.PrintTitles" localSheetId="6" hidden="1">'16'!$20:$25</definedName>
    <definedName name="Z_A7B02568_F1C7_42ED_9B48_AABC97950C38_.wvu.PrintTitles" localSheetId="7" hidden="1">'17'!$21:$24</definedName>
    <definedName name="Z_A7B02568_F1C7_42ED_9B48_AABC97950C38_.wvu.Rows" localSheetId="0" hidden="1">'10 Квартал финансирование'!$27:$30,'10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</definedName>
    <definedName name="Z_A7B02568_F1C7_42ED_9B48_AABC97950C38_.wvu.Rows" localSheetId="1" hidden="1">'11 Квартал финансирование ист'!$16:$17,'11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</definedName>
    <definedName name="Z_A7B02568_F1C7_42ED_9B48_AABC97950C38_.wvu.Rows" localSheetId="2" hidden="1">'12 Квартал освоение'!#REF!,'12 Квартал освоение'!#REF!,'12 Квартал освоение'!#REF!,'12 Квартал освоение'!#REF!,'12 Квартал освоение'!#REF!</definedName>
    <definedName name="Z_A7B02568_F1C7_42ED_9B48_AABC97950C38_.wvu.Rows" localSheetId="3" hidden="1">'13'!$13:$13,'13'!#REF!,'13'!#REF!,'13'!#REF!,'13'!#REF!,'13'!#REF!</definedName>
    <definedName name="Z_A7B02568_F1C7_42ED_9B48_AABC97950C38_.wvu.Rows" localSheetId="4" hidden="1">'14'!$27:$30,'14'!#REF!,'14'!#REF!,'14'!#REF!,'14'!#REF!,'14'!#REF!,'14'!#REF!,'14'!#REF!</definedName>
    <definedName name="Z_A7B02568_F1C7_42ED_9B48_AABC97950C38_.wvu.Rows" localSheetId="5" hidden="1">'15'!$27:$30,'15'!#REF!,'15'!#REF!,'15'!#REF!,'15'!#REF!,'15'!#REF!</definedName>
    <definedName name="Z_A7B02568_F1C7_42ED_9B48_AABC97950C38_.wvu.Rows" localSheetId="6" hidden="1">'16'!$27:$30,'16'!#REF!,'16'!#REF!,'16'!#REF!,'16'!#REF!,'16'!#REF!</definedName>
    <definedName name="Z_A7B02568_F1C7_42ED_9B48_AABC97950C38_.wvu.Rows" localSheetId="7" hidden="1">'17'!$27:$30,'17'!#REF!,'17'!#REF!,'17'!#REF!,'17'!#REF!,'17'!#REF!,'17'!#REF!</definedName>
    <definedName name="Z_A7B02568_F1C7_42ED_9B48_AABC97950C38_.wvu.Rows" localSheetId="8" hidden="1">'18квКпкз'!$27:$30,'18квКпкз'!#REF!,'18квКпкз'!#REF!,'18квКпкз'!#REF!,'18квКпкз'!#REF!,'18квКпкз'!#REF!,'18квКпкз'!#REF!</definedName>
    <definedName name="Z_A7B62BF9_ABB7_4338_A6D7_571B5A7A9746_.wvu.FilterData" localSheetId="0" hidden="1">'10 Квартал финансирование'!#REF!</definedName>
    <definedName name="Z_A7B62BF9_ABB7_4338_A6D7_571B5A7A9746_.wvu.FilterData" localSheetId="1" hidden="1">'11 Квартал финансирование ист'!#REF!</definedName>
    <definedName name="Z_A7B62BF9_ABB7_4338_A6D7_571B5A7A9746_.wvu.FilterData" localSheetId="2" hidden="1">'12 Квартал освоение'!#REF!</definedName>
    <definedName name="Z_A7B62BF9_ABB7_4338_A6D7_571B5A7A9746_.wvu.FilterData" localSheetId="3" hidden="1">'13'!#REF!</definedName>
    <definedName name="Z_A7B62BF9_ABB7_4338_A6D7_571B5A7A9746_.wvu.FilterData" localSheetId="4" hidden="1">'14'!#REF!</definedName>
    <definedName name="Z_A7B62BF9_ABB7_4338_A6D7_571B5A7A9746_.wvu.FilterData" localSheetId="5" hidden="1">'15'!$A$26:$AA$30</definedName>
    <definedName name="Z_A9216DE1_6650_4651_9830_13DDA1C2CD91_.wvu.FilterData" localSheetId="0" hidden="1">'10 Квартал финансирование'!#REF!</definedName>
    <definedName name="Z_A9216DE1_6650_4651_9830_13DDA1C2CD91_.wvu.FilterData" localSheetId="1" hidden="1">'11 Квартал финансирование ист'!#REF!</definedName>
    <definedName name="Z_A9216DE1_6650_4651_9830_13DDA1C2CD91_.wvu.FilterData" localSheetId="2" hidden="1">'12 Квартал освоение'!#REF!</definedName>
    <definedName name="Z_A9216DE1_6650_4651_9830_13DDA1C2CD91_.wvu.FilterData" localSheetId="3" hidden="1">'13'!#REF!</definedName>
    <definedName name="Z_A9216DE1_6650_4651_9830_13DDA1C2CD91_.wvu.FilterData" localSheetId="4" hidden="1">'14'!#REF!</definedName>
    <definedName name="Z_A9216DE1_6650_4651_9830_13DDA1C2CD91_.wvu.FilterData" localSheetId="5" hidden="1">'15'!$A$26:$AA$30</definedName>
    <definedName name="Z_AB8D6E5A_B563_4E6A_A417_E8622BA78E0B_.wvu.FilterData" localSheetId="0" hidden="1">'10 Квартал финансирование'!#REF!</definedName>
    <definedName name="Z_AB8D6E5A_B563_4E6A_A417_E8622BA78E0B_.wvu.FilterData" localSheetId="1" hidden="1">'11 Квартал финансирование ист'!#REF!</definedName>
    <definedName name="Z_AB8D6E5A_B563_4E6A_A417_E8622BA78E0B_.wvu.FilterData" localSheetId="2" hidden="1">'12 Квартал освоение'!#REF!</definedName>
    <definedName name="Z_AB8D6E5A_B563_4E6A_A417_E8622BA78E0B_.wvu.FilterData" localSheetId="3" hidden="1">'13'!#REF!</definedName>
    <definedName name="Z_AB8D6E5A_B563_4E6A_A417_E8622BA78E0B_.wvu.FilterData" localSheetId="4" hidden="1">'14'!#REF!</definedName>
    <definedName name="Z_AB8D6E5A_B563_4E6A_A417_E8622BA78E0B_.wvu.FilterData" localSheetId="5" hidden="1">'15'!$A$26:$AA$30</definedName>
    <definedName name="Z_ACAB5840_BC7D_46E7_958A_C9569DE37B26_.wvu.FilterData" localSheetId="1" hidden="1">'11 Квартал финансирование ист'!#REF!</definedName>
    <definedName name="Z_AFA866AB_DDAF_4DD7_AA67_AA92BEDCB66C_.wvu.FilterData" localSheetId="3" hidden="1">'13'!#REF!</definedName>
    <definedName name="Z_AFBDF438_B40A_4684_94F8_56FA1356ADC3_.wvu.FilterData" localSheetId="0" hidden="1">'10 Квартал финансирование'!#REF!</definedName>
    <definedName name="Z_AFBDF438_B40A_4684_94F8_56FA1356ADC3_.wvu.FilterData" localSheetId="1" hidden="1">'11 Квартал финансирование ист'!#REF!</definedName>
    <definedName name="Z_AFBDF438_B40A_4684_94F8_56FA1356ADC3_.wvu.FilterData" localSheetId="2" hidden="1">'12 Квартал освоение'!#REF!</definedName>
    <definedName name="Z_AFBDF438_B40A_4684_94F8_56FA1356ADC3_.wvu.FilterData" localSheetId="3" hidden="1">'13'!#REF!</definedName>
    <definedName name="Z_AFBDF438_B40A_4684_94F8_56FA1356ADC3_.wvu.FilterData" localSheetId="4" hidden="1">'14'!#REF!</definedName>
    <definedName name="Z_AFBDF438_B40A_4684_94F8_56FA1356ADC3_.wvu.FilterData" localSheetId="5" hidden="1">'15'!$A$26:$AA$30</definedName>
    <definedName name="Z_B0D77D49_A6E9_468D_9FF6_365CBB87B767_.wvu.FilterData" localSheetId="6" hidden="1">'16'!$B$26:$BI$30</definedName>
    <definedName name="Z_B0FEE8B3_F64E_42FD_B96C_C936F387504C_.wvu.FilterData" localSheetId="1" hidden="1">'11 Квартал финансирование ист'!#REF!</definedName>
    <definedName name="Z_B1410170_FFF1_467C_BB63_B2D522468B3C_.wvu.FilterData" localSheetId="7" hidden="1">'17'!#REF!</definedName>
    <definedName name="Z_B1DA89AB_AADF_40EB_AE2F_B104AB057E85_.wvu.FilterData" localSheetId="3" hidden="1">'13'!$A$25:$CK$32</definedName>
    <definedName name="Z_B3470E1E_D918_426C_A7D5_E4CF765A4EDB_.wvu.FilterData" localSheetId="0" hidden="1">'10 Квартал финансирование'!$A$26:$T$30</definedName>
    <definedName name="Z_B3470E1E_D918_426C_A7D5_E4CF765A4EDB_.wvu.FilterData" localSheetId="1" hidden="1">'11 Квартал финансирование ист'!$A$25:$X$33</definedName>
    <definedName name="Z_B3470E1E_D918_426C_A7D5_E4CF765A4EDB_.wvu.FilterData" localSheetId="2" hidden="1">'12 Квартал освоение'!$A$25:$V$34</definedName>
    <definedName name="Z_B3470E1E_D918_426C_A7D5_E4CF765A4EDB_.wvu.FilterData" localSheetId="3" hidden="1">'13'!$A$25:$CK$32</definedName>
    <definedName name="Z_B3470E1E_D918_426C_A7D5_E4CF765A4EDB_.wvu.FilterData" localSheetId="4" hidden="1">'14'!$A$25:$AN$32</definedName>
    <definedName name="Z_B3470E1E_D918_426C_A7D5_E4CF765A4EDB_.wvu.FilterData" localSheetId="5" hidden="1">'15'!$A$25:$CO$30</definedName>
    <definedName name="Z_B3470E1E_D918_426C_A7D5_E4CF765A4EDB_.wvu.FilterData" localSheetId="6" hidden="1">'16'!$A$25:$CL$30</definedName>
    <definedName name="Z_B3470E1E_D918_426C_A7D5_E4CF765A4EDB_.wvu.FilterData" localSheetId="7" hidden="1">'17'!$A$25:$CD$30</definedName>
    <definedName name="Z_B3470E1E_D918_426C_A7D5_E4CF765A4EDB_.wvu.FilterData" localSheetId="8" hidden="1">'18квКпкз'!$A$25:$CW$30</definedName>
    <definedName name="Z_B5BE75AE_9D7A_4463_90B4_A4B1B19172CB_.wvu.FilterData" localSheetId="0" hidden="1">'10 Квартал финансирование'!#REF!</definedName>
    <definedName name="Z_B5BE75AE_9D7A_4463_90B4_A4B1B19172CB_.wvu.FilterData" localSheetId="1" hidden="1">'11 Квартал финансирование ист'!#REF!</definedName>
    <definedName name="Z_B5BE75AE_9D7A_4463_90B4_A4B1B19172CB_.wvu.FilterData" localSheetId="2" hidden="1">'12 Квартал освоение'!#REF!</definedName>
    <definedName name="Z_B5BE75AE_9D7A_4463_90B4_A4B1B19172CB_.wvu.FilterData" localSheetId="3" hidden="1">'13'!#REF!</definedName>
    <definedName name="Z_B5BE75AE_9D7A_4463_90B4_A4B1B19172CB_.wvu.FilterData" localSheetId="4" hidden="1">'14'!#REF!</definedName>
    <definedName name="Z_B5BE75AE_9D7A_4463_90B4_A4B1B19172CB_.wvu.FilterData" localSheetId="5" hidden="1">'15'!$A$26:$AA$30</definedName>
    <definedName name="Z_B7343056_A75A_4C54_8731_E17F57DE7967_.wvu.FilterData" localSheetId="0" hidden="1">'10 Квартал финансирование'!#REF!</definedName>
    <definedName name="Z_B7343056_A75A_4C54_8731_E17F57DE7967_.wvu.FilterData" localSheetId="1" hidden="1">'11 Квартал финансирование ист'!#REF!</definedName>
    <definedName name="Z_B7343056_A75A_4C54_8731_E17F57DE7967_.wvu.FilterData" localSheetId="2" hidden="1">'12 Квартал освоение'!#REF!</definedName>
    <definedName name="Z_B7343056_A75A_4C54_8731_E17F57DE7967_.wvu.FilterData" localSheetId="3" hidden="1">'13'!#REF!</definedName>
    <definedName name="Z_B7343056_A75A_4C54_8731_E17F57DE7967_.wvu.FilterData" localSheetId="4" hidden="1">'14'!#REF!</definedName>
    <definedName name="Z_B7343056_A75A_4C54_8731_E17F57DE7967_.wvu.FilterData" localSheetId="5" hidden="1">'15'!$A$26:$AA$30</definedName>
    <definedName name="Z_B74C834F_88DE_4FBD_9E60_56D6F61CCB0C_.wvu.FilterData" localSheetId="0" hidden="1">'10 Квартал финансирование'!#REF!</definedName>
    <definedName name="Z_B74C834F_88DE_4FBD_9E60_56D6F61CCB0C_.wvu.FilterData" localSheetId="1" hidden="1">'11 Квартал финансирование ист'!#REF!</definedName>
    <definedName name="Z_B74C834F_88DE_4FBD_9E60_56D6F61CCB0C_.wvu.FilterData" localSheetId="2" hidden="1">'12 Квартал освоение'!#REF!</definedName>
    <definedName name="Z_B74C834F_88DE_4FBD_9E60_56D6F61CCB0C_.wvu.FilterData" localSheetId="3" hidden="1">'13'!#REF!</definedName>
    <definedName name="Z_B74C834F_88DE_4FBD_9E60_56D6F61CCB0C_.wvu.FilterData" localSheetId="4" hidden="1">'14'!#REF!</definedName>
    <definedName name="Z_B74C834F_88DE_4FBD_9E60_56D6F61CCB0C_.wvu.FilterData" localSheetId="5" hidden="1">'15'!$A$26:$AA$30</definedName>
    <definedName name="Z_B84EC98E_84AB_4AF0_98C3_5A65C514C6C5_.wvu.FilterData" localSheetId="0" hidden="1">'10 Квартал финансирование'!#REF!</definedName>
    <definedName name="Z_B84EC98E_84AB_4AF0_98C3_5A65C514C6C5_.wvu.FilterData" localSheetId="1" hidden="1">'11 Квартал финансирование ист'!#REF!</definedName>
    <definedName name="Z_B84EC98E_84AB_4AF0_98C3_5A65C514C6C5_.wvu.FilterData" localSheetId="2" hidden="1">'12 Квартал освоение'!#REF!</definedName>
    <definedName name="Z_B84EC98E_84AB_4AF0_98C3_5A65C514C6C5_.wvu.FilterData" localSheetId="3" hidden="1">'13'!#REF!</definedName>
    <definedName name="Z_B84EC98E_84AB_4AF0_98C3_5A65C514C6C5_.wvu.FilterData" localSheetId="4" hidden="1">'14'!#REF!</definedName>
    <definedName name="Z_B84EC98E_84AB_4AF0_98C3_5A65C514C6C5_.wvu.FilterData" localSheetId="5" hidden="1">'15'!$A$26:$AA$30</definedName>
    <definedName name="Z_B8C11432_7879_4F6B_96D4_6AB50672E558_.wvu.FilterData" localSheetId="0" hidden="1">'10 Квартал финансирование'!#REF!</definedName>
    <definedName name="Z_B8C11432_7879_4F6B_96D4_6AB50672E558_.wvu.FilterData" localSheetId="1" hidden="1">'11 Квартал финансирование ист'!#REF!</definedName>
    <definedName name="Z_B8C11432_7879_4F6B_96D4_6AB50672E558_.wvu.FilterData" localSheetId="2" hidden="1">'12 Квартал освоение'!#REF!</definedName>
    <definedName name="Z_B8C11432_7879_4F6B_96D4_6AB50672E558_.wvu.FilterData" localSheetId="3" hidden="1">'13'!#REF!</definedName>
    <definedName name="Z_B8C11432_7879_4F6B_96D4_6AB50672E558_.wvu.FilterData" localSheetId="4" hidden="1">'14'!#REF!</definedName>
    <definedName name="Z_B8C11432_7879_4F6B_96D4_6AB50672E558_.wvu.FilterData" localSheetId="5" hidden="1">'15'!$A$26:$AA$30</definedName>
    <definedName name="Z_BBF0EF1B_DBD8_4492_9CF8_F958D341F225_.wvu.FilterData" localSheetId="0" hidden="1">'10 Квартал финансирование'!#REF!</definedName>
    <definedName name="Z_BBF0EF1B_DBD8_4492_9CF8_F958D341F225_.wvu.FilterData" localSheetId="1" hidden="1">'11 Квартал финансирование ист'!#REF!</definedName>
    <definedName name="Z_BBF0EF1B_DBD8_4492_9CF8_F958D341F225_.wvu.FilterData" localSheetId="2" hidden="1">'12 Квартал освоение'!#REF!</definedName>
    <definedName name="Z_BBF0EF1B_DBD8_4492_9CF8_F958D341F225_.wvu.FilterData" localSheetId="3" hidden="1">'13'!#REF!</definedName>
    <definedName name="Z_BBF0EF1B_DBD8_4492_9CF8_F958D341F225_.wvu.FilterData" localSheetId="4" hidden="1">'14'!#REF!</definedName>
    <definedName name="Z_BBF0EF1B_DBD8_4492_9CF8_F958D341F225_.wvu.FilterData" localSheetId="5" hidden="1">'15'!$A$26:$AA$30</definedName>
    <definedName name="Z_BC4BEA76_2C25_43DA_92FE_F6396D174A29_.wvu.FilterData" localSheetId="0" hidden="1">'10 Квартал финансирование'!$A$26:$T$30</definedName>
    <definedName name="Z_BC4BEA76_2C25_43DA_92FE_F6396D174A29_.wvu.FilterData" localSheetId="1" hidden="1">'11 Квартал финансирование ист'!$A$25:$X$33</definedName>
    <definedName name="Z_BC4BEA76_2C25_43DA_92FE_F6396D174A29_.wvu.FilterData" localSheetId="2" hidden="1">'12 Квартал освоение'!$A$25:$V$34</definedName>
    <definedName name="Z_BC4BEA76_2C25_43DA_92FE_F6396D174A29_.wvu.FilterData" localSheetId="3" hidden="1">'13'!$A$25:$CK$32</definedName>
    <definedName name="Z_BC4BEA76_2C25_43DA_92FE_F6396D174A29_.wvu.FilterData" localSheetId="4" hidden="1">'14'!$A$25:$AN$32</definedName>
    <definedName name="Z_BC4BEA76_2C25_43DA_92FE_F6396D174A29_.wvu.FilterData" localSheetId="5" hidden="1">'15'!$A$25:$CO$30</definedName>
    <definedName name="Z_BC4BEA76_2C25_43DA_92FE_F6396D174A29_.wvu.FilterData" localSheetId="6" hidden="1">'16'!$A$25:$BS$30</definedName>
    <definedName name="Z_BC4BEA76_2C25_43DA_92FE_F6396D174A29_.wvu.FilterData" localSheetId="7" hidden="1">'17'!$A$26:$BC$30</definedName>
    <definedName name="Z_BC4BEA76_2C25_43DA_92FE_F6396D174A29_.wvu.FilterData" localSheetId="9" hidden="1">'19квРасш'!$A$25:$M$31</definedName>
    <definedName name="Z_BC4BEA76_2C25_43DA_92FE_F6396D174A29_.wvu.PrintArea" localSheetId="0" hidden="1">'10 Квартал финансирование'!$A$1:$T$35</definedName>
    <definedName name="Z_BC4BEA76_2C25_43DA_92FE_F6396D174A29_.wvu.PrintArea" localSheetId="1" hidden="1">'11 Квартал финансирование ист'!$A$1:$X$33</definedName>
    <definedName name="Z_BC4BEA76_2C25_43DA_92FE_F6396D174A29_.wvu.PrintArea" localSheetId="2" hidden="1">'12 Квартал освоение'!$A$1:$V$32</definedName>
    <definedName name="Z_BC4BEA76_2C25_43DA_92FE_F6396D174A29_.wvu.PrintArea" localSheetId="3" hidden="1">'13'!$A$1:$CK$32</definedName>
    <definedName name="Z_BC4BEA76_2C25_43DA_92FE_F6396D174A29_.wvu.PrintArea" localSheetId="4" hidden="1">'14'!$A$1:$AN$30</definedName>
    <definedName name="Z_BC4BEA76_2C25_43DA_92FE_F6396D174A29_.wvu.PrintArea" localSheetId="5" hidden="1">'15'!$A$1:$CO$30</definedName>
    <definedName name="Z_BC4BEA76_2C25_43DA_92FE_F6396D174A29_.wvu.PrintArea" localSheetId="6" hidden="1">'16'!$A$1:$BS$38</definedName>
    <definedName name="Z_BC4BEA76_2C25_43DA_92FE_F6396D174A29_.wvu.PrintArea" localSheetId="7" hidden="1">'17'!$A$1:$BC$30</definedName>
    <definedName name="Z_BC4BEA76_2C25_43DA_92FE_F6396D174A29_.wvu.PrintArea" localSheetId="8" hidden="1">'18квКпкз'!$A$1:$AS$30</definedName>
    <definedName name="Z_BC4BEA76_2C25_43DA_92FE_F6396D174A29_.wvu.PrintArea" localSheetId="9" hidden="1">'19квРасш'!$A$1:$M$31</definedName>
    <definedName name="Z_BC4BEA76_2C25_43DA_92FE_F6396D174A29_.wvu.PrintTitles" localSheetId="0" hidden="1">'10 Квартал финансирование'!$A:$B,'10 Квартал финансирование'!$22:$25</definedName>
    <definedName name="Z_BC4BEA76_2C25_43DA_92FE_F6396D174A29_.wvu.PrintTitles" localSheetId="1" hidden="1">'11 Квартал финансирование ист'!$A:$B,'11 Квартал финансирование ист'!$21:$24</definedName>
    <definedName name="Z_BC4BEA76_2C25_43DA_92FE_F6396D174A29_.wvu.PrintTitles" localSheetId="2" hidden="1">'12 Квартал освоение'!$A:$B,'12 Квартал освоение'!$21:$25</definedName>
    <definedName name="Z_BC4BEA76_2C25_43DA_92FE_F6396D174A29_.wvu.PrintTitles" localSheetId="3" hidden="1">'13'!$A:$B,'13'!$20:$25</definedName>
    <definedName name="Z_BC4BEA76_2C25_43DA_92FE_F6396D174A29_.wvu.PrintTitles" localSheetId="4" hidden="1">'14'!$A:$B,'14'!$20:$25</definedName>
    <definedName name="Z_BC4BEA76_2C25_43DA_92FE_F6396D174A29_.wvu.PrintTitles" localSheetId="5" hidden="1">'15'!$A:$B,'15'!$20:$25</definedName>
    <definedName name="Z_BC4BEA76_2C25_43DA_92FE_F6396D174A29_.wvu.PrintTitles" localSheetId="6" hidden="1">'16'!$20:$25</definedName>
    <definedName name="Z_BC4BEA76_2C25_43DA_92FE_F6396D174A29_.wvu.PrintTitles" localSheetId="7" hidden="1">'17'!$21:$24</definedName>
    <definedName name="Z_BC4BEA76_2C25_43DA_92FE_F6396D174A29_.wvu.Rows" localSheetId="0" hidden="1">'10 Квартал финансирование'!$27:$30,'10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</definedName>
    <definedName name="Z_BC4BEA76_2C25_43DA_92FE_F6396D174A29_.wvu.Rows" localSheetId="1" hidden="1">'11 Квартал финансирование ист'!$27:$32,'11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</definedName>
    <definedName name="Z_BC4BEA76_2C25_43DA_92FE_F6396D174A29_.wvu.Rows" localSheetId="2" hidden="1">'12 Квартал освоение'!$27:$32,'12 Квартал освоение'!#REF!,'12 Квартал освоение'!#REF!,'12 Квартал освоение'!#REF!,'12 Квартал освоение'!#REF!,'12 Квартал освоение'!#REF!</definedName>
    <definedName name="Z_BC4BEA76_2C25_43DA_92FE_F6396D174A29_.wvu.Rows" localSheetId="3" hidden="1">'13'!$27:$32,'13'!#REF!,'13'!#REF!,'13'!#REF!,'13'!#REF!,'13'!#REF!,'13'!#REF!,'13'!#REF!</definedName>
    <definedName name="Z_BC4BEA76_2C25_43DA_92FE_F6396D174A29_.wvu.Rows" localSheetId="4" hidden="1">'14'!$27:$30,'14'!#REF!,'14'!#REF!,'14'!#REF!,'14'!#REF!,'14'!#REF!,'14'!#REF!</definedName>
    <definedName name="Z_BC4BEA76_2C25_43DA_92FE_F6396D174A29_.wvu.Rows" localSheetId="5" hidden="1">'15'!$27:$30,'15'!#REF!,'15'!#REF!,'15'!#REF!,'15'!#REF!,'15'!#REF!,'15'!#REF!,'15'!#REF!</definedName>
    <definedName name="Z_BC4BEA76_2C25_43DA_92FE_F6396D174A29_.wvu.Rows" localSheetId="6" hidden="1">'16'!$27:$30,'16'!#REF!,'16'!#REF!,'16'!#REF!,'16'!#REF!,'16'!#REF!,'16'!#REF!,'16'!#REF!</definedName>
    <definedName name="Z_BC4BEA76_2C25_43DA_92FE_F6396D174A29_.wvu.Rows" localSheetId="7" hidden="1">'17'!$27:$30,'17'!#REF!,'17'!#REF!,'17'!#REF!,'17'!#REF!,'17'!#REF!,'17'!#REF!,'17'!#REF!</definedName>
    <definedName name="Z_BC4BEA76_2C25_43DA_92FE_F6396D174A29_.wvu.Rows" localSheetId="8" hidden="1">'18квКпкз'!$27:$30,'18квКпкз'!#REF!,'18квКпкз'!#REF!,'18квКпкз'!#REF!,'18квКпкз'!#REF!,'18квКпкз'!#REF!,'18квКпкз'!#REF!</definedName>
    <definedName name="Z_BC4BEA76_2C25_43DA_92FE_F6396D174A29_.wvu.Rows" localSheetId="9" hidden="1">'19квРасш'!$27:$31,'19квРасш'!#REF!,'19квРасш'!#REF!,'19квРасш'!#REF!,'19квРасш'!#REF!,'19квРасш'!#REF!,'19квРасш'!#REF!</definedName>
    <definedName name="Z_BD6A46C7_AB01_4880_9693_18A10B4ABCAC_.wvu.FilterData" localSheetId="0" hidden="1">'10 Квартал финансирование'!$A$26:$T$30</definedName>
    <definedName name="Z_BD6A46C7_AB01_4880_9693_18A10B4ABCAC_.wvu.FilterData" localSheetId="1" hidden="1">'11 Квартал финансирование ист'!$A$25:$X$33</definedName>
    <definedName name="Z_BD6A46C7_AB01_4880_9693_18A10B4ABCAC_.wvu.FilterData" localSheetId="2" hidden="1">'12 Квартал освоение'!$A$25:$V$34</definedName>
    <definedName name="Z_BD6A46C7_AB01_4880_9693_18A10B4ABCAC_.wvu.FilterData" localSheetId="3" hidden="1">'13'!$A$25:$CK$32</definedName>
    <definedName name="Z_BD6A46C7_AB01_4880_9693_18A10B4ABCAC_.wvu.FilterData" localSheetId="4" hidden="1">'14'!$A$25:$AN$32</definedName>
    <definedName name="Z_BD6A46C7_AB01_4880_9693_18A10B4ABCAC_.wvu.FilterData" localSheetId="5" hidden="1">'15'!$A$25:$CO$30</definedName>
    <definedName name="Z_BD6A46C7_AB01_4880_9693_18A10B4ABCAC_.wvu.FilterData" localSheetId="6" hidden="1">'16'!$A$25:$BS$30</definedName>
    <definedName name="Z_BD6A46C7_AB01_4880_9693_18A10B4ABCAC_.wvu.FilterData" localSheetId="7" hidden="1">'17'!$A$26:$BC$30</definedName>
    <definedName name="Z_BE151334_7720_47A8_B744_1F1F36FD5527_.wvu.FilterData" localSheetId="0" hidden="1">'10 Квартал финансирование'!#REF!</definedName>
    <definedName name="Z_BE151334_7720_47A8_B744_1F1F36FD5527_.wvu.FilterData" localSheetId="1" hidden="1">'11 Квартал финансирование ист'!#REF!</definedName>
    <definedName name="Z_BE151334_7720_47A8_B744_1F1F36FD5527_.wvu.FilterData" localSheetId="2" hidden="1">'12 Квартал освоение'!#REF!</definedName>
    <definedName name="Z_BE151334_7720_47A8_B744_1F1F36FD5527_.wvu.FilterData" localSheetId="3" hidden="1">'13'!#REF!</definedName>
    <definedName name="Z_BE151334_7720_47A8_B744_1F1F36FD5527_.wvu.FilterData" localSheetId="4" hidden="1">'14'!#REF!</definedName>
    <definedName name="Z_BE151334_7720_47A8_B744_1F1F36FD5527_.wvu.FilterData" localSheetId="5" hidden="1">'15'!$A$26:$AA$30</definedName>
    <definedName name="Z_BFFE2A37_2C1B_436E_B89F_7510F15CEFB6_.wvu.FilterData" localSheetId="0" hidden="1">'10 Квартал финансирование'!#REF!</definedName>
    <definedName name="Z_BFFE2A37_2C1B_436E_B89F_7510F15CEFB6_.wvu.FilterData" localSheetId="1" hidden="1">'11 Квартал финансирование ист'!#REF!</definedName>
    <definedName name="Z_BFFE2A37_2C1B_436E_B89F_7510F15CEFB6_.wvu.FilterData" localSheetId="2" hidden="1">'12 Квартал освоение'!#REF!</definedName>
    <definedName name="Z_BFFE2A37_2C1B_436E_B89F_7510F15CEFB6_.wvu.FilterData" localSheetId="3" hidden="1">'13'!#REF!</definedName>
    <definedName name="Z_BFFE2A37_2C1B_436E_B89F_7510F15CEFB6_.wvu.FilterData" localSheetId="4" hidden="1">'14'!#REF!</definedName>
    <definedName name="Z_BFFE2A37_2C1B_436E_B89F_7510F15CEFB6_.wvu.FilterData" localSheetId="5" hidden="1">'15'!$A$26:$AA$30</definedName>
    <definedName name="Z_BFFE2A37_2C1B_436E_B89F_7510F15CEFB6_.wvu.FilterData" localSheetId="7" hidden="1">'17'!#REF!</definedName>
    <definedName name="Z_C0D64572_EE0E_439F_9084_9C5A69B4E551_.wvu.FilterData" localSheetId="0" hidden="1">'10 Квартал финансирование'!$A$25:$T$30</definedName>
    <definedName name="Z_C0D64572_EE0E_439F_9084_9C5A69B4E551_.wvu.FilterData" localSheetId="1" hidden="1">'11 Квартал финансирование ист'!$A$25:$X$33</definedName>
    <definedName name="Z_C0D64572_EE0E_439F_9084_9C5A69B4E551_.wvu.FilterData" localSheetId="2" hidden="1">'12 Квартал освоение'!$A$25:$V$34</definedName>
    <definedName name="Z_C0D64572_EE0E_439F_9084_9C5A69B4E551_.wvu.FilterData" localSheetId="3" hidden="1">'13'!$A$25:$CK$32</definedName>
    <definedName name="Z_C0D64572_EE0E_439F_9084_9C5A69B4E551_.wvu.FilterData" localSheetId="4" hidden="1">'14'!$A$25:$AN$32</definedName>
    <definedName name="Z_C0D64572_EE0E_439F_9084_9C5A69B4E551_.wvu.FilterData" localSheetId="5" hidden="1">'15'!$A$26:$CO$30</definedName>
    <definedName name="Z_C0D64572_EE0E_439F_9084_9C5A69B4E551_.wvu.FilterData" localSheetId="7" hidden="1">'17'!$A$26:$BC$30</definedName>
    <definedName name="Z_C20808B3_7C33_400C_938D_0B306E46DA13_.wvu.FilterData" localSheetId="0" hidden="1">'10 Квартал финансирование'!$A$26:$T$30</definedName>
    <definedName name="Z_C4127FE5_12E8_464C_B290_602AD096A853_.wvu.FilterData" localSheetId="0" hidden="1">'10 Квартал финансирование'!#REF!</definedName>
    <definedName name="Z_C4127FE5_12E8_464C_B290_602AD096A853_.wvu.FilterData" localSheetId="1" hidden="1">'11 Квартал финансирование ист'!#REF!</definedName>
    <definedName name="Z_C4127FE5_12E8_464C_B290_602AD096A853_.wvu.FilterData" localSheetId="2" hidden="1">'12 Квартал освоение'!#REF!</definedName>
    <definedName name="Z_C4127FE5_12E8_464C_B290_602AD096A853_.wvu.FilterData" localSheetId="3" hidden="1">'13'!#REF!</definedName>
    <definedName name="Z_C4127FE5_12E8_464C_B290_602AD096A853_.wvu.FilterData" localSheetId="4" hidden="1">'14'!#REF!</definedName>
    <definedName name="Z_C4127FE5_12E8_464C_B290_602AD096A853_.wvu.FilterData" localSheetId="5" hidden="1">'15'!$A$26:$AA$30</definedName>
    <definedName name="Z_C4C70989_A1A7_4A0E_902D_98ECF48D12DF_.wvu.FilterData" localSheetId="0" hidden="1">'10 Квартал финансирование'!$A$26:$X$30</definedName>
    <definedName name="Z_C4C70989_A1A7_4A0E_902D_98ECF48D12DF_.wvu.FilterData" localSheetId="1" hidden="1">'11 Квартал финансирование ист'!$A$25:$X$33</definedName>
    <definedName name="Z_C4C70989_A1A7_4A0E_902D_98ECF48D12DF_.wvu.FilterData" localSheetId="2" hidden="1">'12 Квартал освоение'!$A$25:$V$34</definedName>
    <definedName name="Z_C4C70989_A1A7_4A0E_902D_98ECF48D12DF_.wvu.FilterData" localSheetId="3" hidden="1">'13'!$A$25:$CK$32</definedName>
    <definedName name="Z_C4C70989_A1A7_4A0E_902D_98ECF48D12DF_.wvu.FilterData" localSheetId="7" hidden="1">'17'!$A$26:$BC$30</definedName>
    <definedName name="Z_C5EFF124_8741_4FB2_8DFD_FFFD2E175AA6_.wvu.Cols" localSheetId="0" hidden="1">'10 Квартал финансирование'!$F:$F</definedName>
    <definedName name="Z_C5EFF124_8741_4FB2_8DFD_FFFD2E175AA6_.wvu.Cols" localSheetId="1" hidden="1">'11 Квартал финансирование ист'!#REF!</definedName>
    <definedName name="Z_C5EFF124_8741_4FB2_8DFD_FFFD2E175AA6_.wvu.Cols" localSheetId="2" hidden="1">'12 Квартал освоение'!#REF!</definedName>
    <definedName name="Z_C5EFF124_8741_4FB2_8DFD_FFFD2E175AA6_.wvu.Cols" localSheetId="3" hidden="1">'13'!$K:$K</definedName>
    <definedName name="Z_C5EFF124_8741_4FB2_8DFD_FFFD2E175AA6_.wvu.Cols" localSheetId="4" hidden="1">'14'!$I:$I</definedName>
    <definedName name="Z_C5EFF124_8741_4FB2_8DFD_FFFD2E175AA6_.wvu.Cols" localSheetId="5" hidden="1">'15'!$K:$K</definedName>
    <definedName name="Z_C5EFF124_8741_4FB2_8DFD_FFFD2E175AA6_.wvu.FilterData" localSheetId="0" hidden="1">'10 Квартал финансирование'!#REF!</definedName>
    <definedName name="Z_C5EFF124_8741_4FB2_8DFD_FFFD2E175AA6_.wvu.FilterData" localSheetId="1" hidden="1">'11 Квартал финансирование ист'!#REF!</definedName>
    <definedName name="Z_C5EFF124_8741_4FB2_8DFD_FFFD2E175AA6_.wvu.FilterData" localSheetId="2" hidden="1">'12 Квартал освоение'!#REF!</definedName>
    <definedName name="Z_C5EFF124_8741_4FB2_8DFD_FFFD2E175AA6_.wvu.FilterData" localSheetId="3" hidden="1">'13'!#REF!</definedName>
    <definedName name="Z_C5EFF124_8741_4FB2_8DFD_FFFD2E175AA6_.wvu.FilterData" localSheetId="4" hidden="1">'14'!#REF!</definedName>
    <definedName name="Z_C5EFF124_8741_4FB2_8DFD_FFFD2E175AA6_.wvu.FilterData" localSheetId="5" hidden="1">'15'!$A$26:$AA$30</definedName>
    <definedName name="Z_C676504B_35FD_4DBE_B657_AE4202CDC300_.wvu.Cols" localSheetId="0" hidden="1">'10 Квартал финансирование'!$M:$P</definedName>
    <definedName name="Z_C676504B_35FD_4DBE_B657_AE4202CDC300_.wvu.Cols" localSheetId="1" hidden="1">'11 Квартал финансирование ист'!#REF!</definedName>
    <definedName name="Z_C676504B_35FD_4DBE_B657_AE4202CDC300_.wvu.Cols" localSheetId="2" hidden="1">'12 Квартал освоение'!$N:$Q</definedName>
    <definedName name="Z_C676504B_35FD_4DBE_B657_AE4202CDC300_.wvu.Cols" localSheetId="3" hidden="1">'13'!$S:$W</definedName>
    <definedName name="Z_C676504B_35FD_4DBE_B657_AE4202CDC300_.wvu.Cols" localSheetId="4" hidden="1">'14'!#REF!</definedName>
    <definedName name="Z_C676504B_35FD_4DBE_B657_AE4202CDC300_.wvu.Cols" localSheetId="5" hidden="1">'15'!$S:$U</definedName>
    <definedName name="Z_C676504B_35FD_4DBE_B657_AE4202CDC300_.wvu.FilterData" localSheetId="0" hidden="1">'10 Квартал финансирование'!#REF!</definedName>
    <definedName name="Z_C676504B_35FD_4DBE_B657_AE4202CDC300_.wvu.FilterData" localSheetId="1" hidden="1">'11 Квартал финансирование ист'!#REF!</definedName>
    <definedName name="Z_C676504B_35FD_4DBE_B657_AE4202CDC300_.wvu.FilterData" localSheetId="2" hidden="1">'12 Квартал освоение'!#REF!</definedName>
    <definedName name="Z_C676504B_35FD_4DBE_B657_AE4202CDC300_.wvu.FilterData" localSheetId="3" hidden="1">'13'!#REF!</definedName>
    <definedName name="Z_C676504B_35FD_4DBE_B657_AE4202CDC300_.wvu.FilterData" localSheetId="4" hidden="1">'14'!#REF!</definedName>
    <definedName name="Z_C676504B_35FD_4DBE_B657_AE4202CDC300_.wvu.FilterData" localSheetId="5" hidden="1">'15'!$A$26:$AA$30</definedName>
    <definedName name="Z_C676504B_35FD_4DBE_B657_AE4202CDC300_.wvu.FilterData" localSheetId="6" hidden="1">'16'!$B$26:$BI$30</definedName>
    <definedName name="Z_C676504B_35FD_4DBE_B657_AE4202CDC300_.wvu.FilterData" localSheetId="7" hidden="1">'17'!#REF!</definedName>
    <definedName name="Z_C676504B_35FD_4DBE_B657_AE4202CDC300_.wvu.PrintArea" localSheetId="0" hidden="1">'10 Квартал финансирование'!$A$1:$T$30</definedName>
    <definedName name="Z_C676504B_35FD_4DBE_B657_AE4202CDC300_.wvu.PrintArea" localSheetId="1" hidden="1">'11 Квартал финансирование ист'!$A$1:$W$32</definedName>
    <definedName name="Z_C676504B_35FD_4DBE_B657_AE4202CDC300_.wvu.PrintArea" localSheetId="2" hidden="1">'12 Квартал освоение'!$A$1:$V$32</definedName>
    <definedName name="Z_C676504B_35FD_4DBE_B657_AE4202CDC300_.wvu.PrintArea" localSheetId="3" hidden="1">'13'!$A$1:$AA$32</definedName>
    <definedName name="Z_C676504B_35FD_4DBE_B657_AE4202CDC300_.wvu.PrintArea" localSheetId="4" hidden="1">'14'!$A$1:$I$30</definedName>
    <definedName name="Z_C676504B_35FD_4DBE_B657_AE4202CDC300_.wvu.PrintArea" localSheetId="5" hidden="1">'15'!$A$1:$AA$30</definedName>
    <definedName name="Z_C676504B_35FD_4DBE_B657_AE4202CDC300_.wvu.PrintArea" localSheetId="6" hidden="1">'16'!$A$1:$BI$30</definedName>
    <definedName name="Z_C676504B_35FD_4DBE_B657_AE4202CDC300_.wvu.PrintArea" localSheetId="7" hidden="1">'17'!$A$1:$AI$30</definedName>
    <definedName name="Z_C676504B_35FD_4DBE_B657_AE4202CDC300_.wvu.PrintTitles" localSheetId="0" hidden="1">'10 Квартал финансирование'!$22:$25</definedName>
    <definedName name="Z_C676504B_35FD_4DBE_B657_AE4202CDC300_.wvu.PrintTitles" localSheetId="1" hidden="1">'11 Квартал финансирование ист'!$21:$24</definedName>
    <definedName name="Z_C676504B_35FD_4DBE_B657_AE4202CDC300_.wvu.PrintTitles" localSheetId="2" hidden="1">'12 Квартал освоение'!$21:$25</definedName>
    <definedName name="Z_C676504B_35FD_4DBE_B657_AE4202CDC300_.wvu.PrintTitles" localSheetId="3" hidden="1">'13'!$20:$25</definedName>
    <definedName name="Z_C676504B_35FD_4DBE_B657_AE4202CDC300_.wvu.PrintTitles" localSheetId="4" hidden="1">'14'!$20:$25</definedName>
    <definedName name="Z_C676504B_35FD_4DBE_B657_AE4202CDC300_.wvu.PrintTitles" localSheetId="5" hidden="1">'15'!$20:$25</definedName>
    <definedName name="Z_C676504B_35FD_4DBE_B657_AE4202CDC300_.wvu.PrintTitles" localSheetId="6" hidden="1">'16'!$20:$25</definedName>
    <definedName name="Z_C676504B_35FD_4DBE_B657_AE4202CDC300_.wvu.PrintTitles" localSheetId="7" hidden="1">'17'!$21:$24</definedName>
    <definedName name="Z_C68088A4_3EB4_46BC_B21F_0EB9395BC3B8_.wvu.FilterData" localSheetId="0" hidden="1">'10 Квартал финансирование'!#REF!</definedName>
    <definedName name="Z_C68088A4_3EB4_46BC_B21F_0EB9395BC3B8_.wvu.FilterData" localSheetId="1" hidden="1">'11 Квартал финансирование ист'!#REF!</definedName>
    <definedName name="Z_C68088A4_3EB4_46BC_B21F_0EB9395BC3B8_.wvu.FilterData" localSheetId="2" hidden="1">'12 Квартал освоение'!#REF!</definedName>
    <definedName name="Z_C68088A4_3EB4_46BC_B21F_0EB9395BC3B8_.wvu.FilterData" localSheetId="3" hidden="1">'13'!#REF!</definedName>
    <definedName name="Z_C68088A4_3EB4_46BC_B21F_0EB9395BC3B8_.wvu.FilterData" localSheetId="4" hidden="1">'14'!#REF!</definedName>
    <definedName name="Z_C68088A4_3EB4_46BC_B21F_0EB9395BC3B8_.wvu.FilterData" localSheetId="5" hidden="1">'15'!$A$26:$AA$30</definedName>
    <definedName name="Z_C784D978_84A4_4849_AEF3_4B731E7B807D_.wvu.FilterData" localSheetId="0" hidden="1">'10 Квартал финансирование'!#REF!</definedName>
    <definedName name="Z_C784D978_84A4_4849_AEF3_4B731E7B807D_.wvu.FilterData" localSheetId="1" hidden="1">'11 Квартал финансирование ист'!#REF!</definedName>
    <definedName name="Z_C784D978_84A4_4849_AEF3_4B731E7B807D_.wvu.FilterData" localSheetId="2" hidden="1">'12 Квартал освоение'!#REF!</definedName>
    <definedName name="Z_C784D978_84A4_4849_AEF3_4B731E7B807D_.wvu.FilterData" localSheetId="3" hidden="1">'13'!#REF!</definedName>
    <definedName name="Z_C784D978_84A4_4849_AEF3_4B731E7B807D_.wvu.FilterData" localSheetId="4" hidden="1">'14'!#REF!</definedName>
    <definedName name="Z_C784D978_84A4_4849_AEF3_4B731E7B807D_.wvu.FilterData" localSheetId="5" hidden="1">'15'!$A$26:$AA$30</definedName>
    <definedName name="Z_C784D978_84A4_4849_AEF3_4B731E7B807D_.wvu.FilterData" localSheetId="7" hidden="1">'17'!#REF!</definedName>
    <definedName name="Z_C8008826_10AC_4917_AE8D_1FAF506D7F03_.wvu.FilterData" localSheetId="0" hidden="1">'10 Квартал финансирование'!#REF!</definedName>
    <definedName name="Z_C8008826_10AC_4917_AE8D_1FAF506D7F03_.wvu.FilterData" localSheetId="1" hidden="1">'11 Квартал финансирование ист'!#REF!</definedName>
    <definedName name="Z_C8008826_10AC_4917_AE8D_1FAF506D7F03_.wvu.FilterData" localSheetId="2" hidden="1">'12 Квартал освоение'!#REF!</definedName>
    <definedName name="Z_C8008826_10AC_4917_AE8D_1FAF506D7F03_.wvu.FilterData" localSheetId="3" hidden="1">'13'!#REF!</definedName>
    <definedName name="Z_C8008826_10AC_4917_AE8D_1FAF506D7F03_.wvu.FilterData" localSheetId="4" hidden="1">'14'!#REF!</definedName>
    <definedName name="Z_C8008826_10AC_4917_AE8D_1FAF506D7F03_.wvu.FilterData" localSheetId="5" hidden="1">'15'!$A$26:$AA$30</definedName>
    <definedName name="Z_C817EC17_FB11_4C36_AE2E_907390431CFE_.wvu.FilterData" localSheetId="0" hidden="1">'10 Квартал финансирование'!$A$25:$T$30</definedName>
    <definedName name="Z_C817EC17_FB11_4C36_AE2E_907390431CFE_.wvu.FilterData" localSheetId="1" hidden="1">'11 Квартал финансирование ист'!$A$25:$X$32</definedName>
    <definedName name="Z_C817EC17_FB11_4C36_AE2E_907390431CFE_.wvu.FilterData" localSheetId="2" hidden="1">'12 Квартал освоение'!$A$25:$V$32</definedName>
    <definedName name="Z_C817EC17_FB11_4C36_AE2E_907390431CFE_.wvu.FilterData" localSheetId="3" hidden="1">'13'!$A$25:$CK$32</definedName>
    <definedName name="Z_C817EC17_FB11_4C36_AE2E_907390431CFE_.wvu.FilterData" localSheetId="4" hidden="1">'14'!$A$25:$AN$30</definedName>
    <definedName name="Z_C817EC17_FB11_4C36_AE2E_907390431CFE_.wvu.FilterData" localSheetId="5" hidden="1">'15'!$A$25:$CO$30</definedName>
    <definedName name="Z_C817EC17_FB11_4C36_AE2E_907390431CFE_.wvu.FilterData" localSheetId="6" hidden="1">'16'!$A$25:$CL$30</definedName>
    <definedName name="Z_C817EC17_FB11_4C36_AE2E_907390431CFE_.wvu.FilterData" localSheetId="7" hidden="1">'17'!$A$25:$CD$30</definedName>
    <definedName name="Z_C817EC17_FB11_4C36_AE2E_907390431CFE_.wvu.FilterData" localSheetId="8" hidden="1">'18квКпкз'!$A$25:$CW$30</definedName>
    <definedName name="Z_CA769590_FE17_45EE_B2BE_AFEDEEB57907_.wvu.FilterData" localSheetId="0" hidden="1">'10 Квартал финансирование'!#REF!</definedName>
    <definedName name="Z_CA769590_FE17_45EE_B2BE_AFEDEEB57907_.wvu.FilterData" localSheetId="1" hidden="1">'11 Квартал финансирование ист'!#REF!</definedName>
    <definedName name="Z_CA769590_FE17_45EE_B2BE_AFEDEEB57907_.wvu.FilterData" localSheetId="2" hidden="1">'12 Квартал освоение'!#REF!</definedName>
    <definedName name="Z_CA769590_FE17_45EE_B2BE_AFEDEEB57907_.wvu.FilterData" localSheetId="3" hidden="1">'13'!#REF!</definedName>
    <definedName name="Z_CA769590_FE17_45EE_B2BE_AFEDEEB57907_.wvu.FilterData" localSheetId="4" hidden="1">'14'!#REF!</definedName>
    <definedName name="Z_CA769590_FE17_45EE_B2BE_AFEDEEB57907_.wvu.FilterData" localSheetId="5" hidden="1">'15'!$A$26:$AA$30</definedName>
    <definedName name="Z_CA912544_600C_426B_BFA4_6EC63FF2288D_.wvu.FilterData" localSheetId="7" hidden="1">'17'!#REF!</definedName>
    <definedName name="Z_CB37D951_96F5_4AE8_99D2_D7A8085BE3F7_.wvu.FilterData" localSheetId="0" hidden="1">'10 Квартал финансирование'!#REF!</definedName>
    <definedName name="Z_CB37D951_96F5_4AE8_99D2_D7A8085BE3F7_.wvu.FilterData" localSheetId="1" hidden="1">'11 Квартал финансирование ист'!#REF!</definedName>
    <definedName name="Z_CB37D951_96F5_4AE8_99D2_D7A8085BE3F7_.wvu.FilterData" localSheetId="2" hidden="1">'12 Квартал освоение'!#REF!</definedName>
    <definedName name="Z_CB37D951_96F5_4AE8_99D2_D7A8085BE3F7_.wvu.FilterData" localSheetId="3" hidden="1">'13'!#REF!</definedName>
    <definedName name="Z_CB37D951_96F5_4AE8_99D2_D7A8085BE3F7_.wvu.FilterData" localSheetId="4" hidden="1">'14'!#REF!</definedName>
    <definedName name="Z_CB37D951_96F5_4AE8_99D2_D7A8085BE3F7_.wvu.FilterData" localSheetId="5" hidden="1">'15'!$A$26:$AA$30</definedName>
    <definedName name="Z_CB37D951_96F5_4AE8_99D2_D7A8085BE3F7_.wvu.FilterData" localSheetId="6" hidden="1">'16'!$B$26:$BI$30</definedName>
    <definedName name="Z_CBCE1805_078A_40E0_B01A_2A86DFDA611F_.wvu.FilterData" localSheetId="0" hidden="1">'10 Квартал финансирование'!#REF!</definedName>
    <definedName name="Z_CBCE1805_078A_40E0_B01A_2A86DFDA611F_.wvu.FilterData" localSheetId="1" hidden="1">'11 Квартал финансирование ист'!#REF!</definedName>
    <definedName name="Z_CBCE1805_078A_40E0_B01A_2A86DFDA611F_.wvu.FilterData" localSheetId="2" hidden="1">'12 Квартал освоение'!#REF!</definedName>
    <definedName name="Z_CBCE1805_078A_40E0_B01A_2A86DFDA611F_.wvu.FilterData" localSheetId="3" hidden="1">'13'!#REF!</definedName>
    <definedName name="Z_CBCE1805_078A_40E0_B01A_2A86DFDA611F_.wvu.FilterData" localSheetId="4" hidden="1">'14'!#REF!</definedName>
    <definedName name="Z_CBCE1805_078A_40E0_B01A_2A86DFDA611F_.wvu.FilterData" localSheetId="5" hidden="1">'15'!$A$26:$AA$30</definedName>
    <definedName name="Z_CBCE1805_078A_40E0_B01A_2A86DFDA611F_.wvu.FilterData" localSheetId="7" hidden="1">'17'!#REF!</definedName>
    <definedName name="Z_CC123666_CB75_43B7_BE8D_6AA4F2C525E2_.wvu.FilterData" localSheetId="0" hidden="1">'10 Квартал финансирование'!#REF!</definedName>
    <definedName name="Z_CC123666_CB75_43B7_BE8D_6AA4F2C525E2_.wvu.FilterData" localSheetId="1" hidden="1">'11 Квартал финансирование ист'!#REF!</definedName>
    <definedName name="Z_CC123666_CB75_43B7_BE8D_6AA4F2C525E2_.wvu.FilterData" localSheetId="2" hidden="1">'12 Квартал освоение'!#REF!</definedName>
    <definedName name="Z_CC123666_CB75_43B7_BE8D_6AA4F2C525E2_.wvu.FilterData" localSheetId="3" hidden="1">'13'!#REF!</definedName>
    <definedName name="Z_CC123666_CB75_43B7_BE8D_6AA4F2C525E2_.wvu.FilterData" localSheetId="4" hidden="1">'14'!#REF!</definedName>
    <definedName name="Z_CC123666_CB75_43B7_BE8D_6AA4F2C525E2_.wvu.FilterData" localSheetId="5" hidden="1">'15'!$A$26:$AA$30</definedName>
    <definedName name="Z_CD2BBFCB_F678_40DB_8294_B16D7E70A3F2_.wvu.FilterData" localSheetId="0" hidden="1">'10 Квартал финансирование'!#REF!</definedName>
    <definedName name="Z_CD2BBFCB_F678_40DB_8294_B16D7E70A3F2_.wvu.FilterData" localSheetId="1" hidden="1">'11 Квартал финансирование ист'!#REF!</definedName>
    <definedName name="Z_CD2BBFCB_F678_40DB_8294_B16D7E70A3F2_.wvu.FilterData" localSheetId="2" hidden="1">'12 Квартал освоение'!#REF!</definedName>
    <definedName name="Z_CD2BBFCB_F678_40DB_8294_B16D7E70A3F2_.wvu.FilterData" localSheetId="3" hidden="1">'13'!#REF!</definedName>
    <definedName name="Z_CD2BBFCB_F678_40DB_8294_B16D7E70A3F2_.wvu.FilterData" localSheetId="4" hidden="1">'14'!#REF!</definedName>
    <definedName name="Z_CD2BBFCB_F678_40DB_8294_B16D7E70A3F2_.wvu.FilterData" localSheetId="5" hidden="1">'15'!$A$26:$AA$30</definedName>
    <definedName name="Z_CDA8E585_1C81_40FE_A76F_DBD274EA1191_.wvu.FilterData" localSheetId="0" hidden="1">'10 Квартал финансирование'!$A$26:$T$30</definedName>
    <definedName name="Z_CDA8E585_1C81_40FE_A76F_DBD274EA1191_.wvu.FilterData" localSheetId="1" hidden="1">'11 Квартал финансирование ист'!$A$25:$X$32</definedName>
    <definedName name="Z_CDA8E585_1C81_40FE_A76F_DBD274EA1191_.wvu.FilterData" localSheetId="2" hidden="1">'12 Квартал освоение'!$A$25:$V$32</definedName>
    <definedName name="Z_CDA8E585_1C81_40FE_A76F_DBD274EA1191_.wvu.FilterData" localSheetId="3" hidden="1">'13'!$A$25:$CK$32</definedName>
    <definedName name="Z_CDA8E585_1C81_40FE_A76F_DBD274EA1191_.wvu.FilterData" localSheetId="4" hidden="1">'14'!$A$25:$AN$30</definedName>
    <definedName name="Z_CDA8E585_1C81_40FE_A76F_DBD274EA1191_.wvu.FilterData" localSheetId="5" hidden="1">'15'!$A$25:$CO$30</definedName>
    <definedName name="Z_CDA8E585_1C81_40FE_A76F_DBD274EA1191_.wvu.FilterData" localSheetId="6" hidden="1">'16'!$A$25:$CL$30</definedName>
    <definedName name="Z_CDA8E585_1C81_40FE_A76F_DBD274EA1191_.wvu.FilterData" localSheetId="7" hidden="1">'17'!$A$25:$CD$30</definedName>
    <definedName name="Z_CDA8E585_1C81_40FE_A76F_DBD274EA1191_.wvu.FilterData" localSheetId="8" hidden="1">'18квКпкз'!$A$25:$CW$30</definedName>
    <definedName name="Z_CF215051_763D_476E_9F3E_9327C815EDE6_.wvu.FilterData" localSheetId="0" hidden="1">'10 Квартал финансирование'!$A$26:$T$30</definedName>
    <definedName name="Z_CF215051_763D_476E_9F3E_9327C815EDE6_.wvu.FilterData" localSheetId="1" hidden="1">'11 Квартал финансирование ист'!$A$25:$X$32</definedName>
    <definedName name="Z_CF215051_763D_476E_9F3E_9327C815EDE6_.wvu.FilterData" localSheetId="2" hidden="1">'12 Квартал освоение'!$A$25:$V$32</definedName>
    <definedName name="Z_CF215051_763D_476E_9F3E_9327C815EDE6_.wvu.FilterData" localSheetId="3" hidden="1">'13'!$A$25:$CK$32</definedName>
    <definedName name="Z_CF215051_763D_476E_9F3E_9327C815EDE6_.wvu.FilterData" localSheetId="4" hidden="1">'14'!$A$25:$AN$30</definedName>
    <definedName name="Z_CF215051_763D_476E_9F3E_9327C815EDE6_.wvu.FilterData" localSheetId="5" hidden="1">'15'!$A$25:$CO$30</definedName>
    <definedName name="Z_CF215051_763D_476E_9F3E_9327C815EDE6_.wvu.FilterData" localSheetId="6" hidden="1">'16'!$A$25:$CL$30</definedName>
    <definedName name="Z_CF215051_763D_476E_9F3E_9327C815EDE6_.wvu.FilterData" localSheetId="7" hidden="1">'17'!$A$25:$CD$30</definedName>
    <definedName name="Z_CF215051_763D_476E_9F3E_9327C815EDE6_.wvu.FilterData" localSheetId="8" hidden="1">'18квКпкз'!$A$25:$CW$30</definedName>
    <definedName name="Z_D1FFE341_B780_4D24_8C90_B0E517806C8B_.wvu.FilterData" localSheetId="9" hidden="1">'19квРасш'!$A$26:$M$31</definedName>
    <definedName name="Z_D2510616_5538_4496_B8B3_EFACE99A621B_.wvu.FilterData" localSheetId="0" hidden="1">'10 Квартал финансирование'!#REF!</definedName>
    <definedName name="Z_D2510616_5538_4496_B8B3_EFACE99A621B_.wvu.FilterData" localSheetId="1" hidden="1">'11 Квартал финансирование ист'!#REF!</definedName>
    <definedName name="Z_D2510616_5538_4496_B8B3_EFACE99A621B_.wvu.FilterData" localSheetId="2" hidden="1">'12 Квартал освоение'!#REF!</definedName>
    <definedName name="Z_D2510616_5538_4496_B8B3_EFACE99A621B_.wvu.FilterData" localSheetId="3" hidden="1">'13'!#REF!</definedName>
    <definedName name="Z_D2510616_5538_4496_B8B3_EFACE99A621B_.wvu.FilterData" localSheetId="4" hidden="1">'14'!#REF!</definedName>
    <definedName name="Z_D2510616_5538_4496_B8B3_EFACE99A621B_.wvu.FilterData" localSheetId="5" hidden="1">'15'!$A$26:$AA$30</definedName>
    <definedName name="Z_D2510616_5538_4496_B8B3_EFACE99A621B_.wvu.FilterData" localSheetId="7" hidden="1">'17'!#REF!</definedName>
    <definedName name="Z_D35C68D5_4AB4_4876_B7AC_DB5808787904_.wvu.FilterData" localSheetId="0" hidden="1">'10 Квартал финансирование'!#REF!</definedName>
    <definedName name="Z_D35C68D5_4AB4_4876_B7AC_DB5808787904_.wvu.FilterData" localSheetId="1" hidden="1">'11 Квартал финансирование ист'!#REF!</definedName>
    <definedName name="Z_D35C68D5_4AB4_4876_B7AC_DB5808787904_.wvu.FilterData" localSheetId="2" hidden="1">'12 Квартал освоение'!#REF!</definedName>
    <definedName name="Z_D35C68D5_4AB4_4876_B7AC_DB5808787904_.wvu.FilterData" localSheetId="3" hidden="1">'13'!#REF!</definedName>
    <definedName name="Z_D35C68D5_4AB4_4876_B7AC_DB5808787904_.wvu.FilterData" localSheetId="4" hidden="1">'14'!#REF!</definedName>
    <definedName name="Z_D35C68D5_4AB4_4876_B7AC_DB5808787904_.wvu.FilterData" localSheetId="5" hidden="1">'15'!$A$26:$AA$30</definedName>
    <definedName name="Z_D3B6B7C6_684E_46A0_B96C_1C8D4DB1B36D_.wvu.FilterData" localSheetId="0" hidden="1">'10 Квартал финансирование'!$A$25:$T$30</definedName>
    <definedName name="Z_D3DBB31F_2638_4B8E_8CBC_AE53EAEE53E8_.wvu.FilterData" localSheetId="0" hidden="1">'10 Квартал финансирование'!#REF!</definedName>
    <definedName name="Z_D3DBB31F_2638_4B8E_8CBC_AE53EAEE53E8_.wvu.FilterData" localSheetId="1" hidden="1">'11 Квартал финансирование ист'!#REF!</definedName>
    <definedName name="Z_D796D62A_B814_46F8_8485_63A997731288_.wvu.FilterData" localSheetId="0" hidden="1">'10 Квартал финансирование'!$A$26:$T$30</definedName>
    <definedName name="Z_D796D62A_B814_46F8_8485_63A997731288_.wvu.FilterData" localSheetId="1" hidden="1">'11 Квартал финансирование ист'!$A$25:$X$33</definedName>
    <definedName name="Z_D796D62A_B814_46F8_8485_63A997731288_.wvu.FilterData" localSheetId="2" hidden="1">'12 Квартал освоение'!$A$25:$V$34</definedName>
    <definedName name="Z_D796D62A_B814_46F8_8485_63A997731288_.wvu.FilterData" localSheetId="3" hidden="1">'13'!$A$25:$CK$32</definedName>
    <definedName name="Z_D796D62A_B814_46F8_8485_63A997731288_.wvu.FilterData" localSheetId="4" hidden="1">'14'!$A$25:$AN$32</definedName>
    <definedName name="Z_D796D62A_B814_46F8_8485_63A997731288_.wvu.FilterData" localSheetId="5" hidden="1">'15'!$A$25:$CO$30</definedName>
    <definedName name="Z_D796D62A_B814_46F8_8485_63A997731288_.wvu.FilterData" localSheetId="6" hidden="1">'16'!$A$25:$BS$30</definedName>
    <definedName name="Z_D796D62A_B814_46F8_8485_63A997731288_.wvu.FilterData" localSheetId="7" hidden="1">'17'!$A$26:$BC$30</definedName>
    <definedName name="Z_D7A032FA_2525_49F8_8CD8_8B53E4ACD53B_.wvu.FilterData" localSheetId="0" hidden="1">'10 Квартал финансирование'!#REF!</definedName>
    <definedName name="Z_D7A032FA_2525_49F8_8CD8_8B53E4ACD53B_.wvu.FilterData" localSheetId="1" hidden="1">'11 Квартал финансирование ист'!#REF!</definedName>
    <definedName name="Z_D7A032FA_2525_49F8_8CD8_8B53E4ACD53B_.wvu.FilterData" localSheetId="2" hidden="1">'12 Квартал освоение'!#REF!</definedName>
    <definedName name="Z_D7A032FA_2525_49F8_8CD8_8B53E4ACD53B_.wvu.FilterData" localSheetId="3" hidden="1">'13'!#REF!</definedName>
    <definedName name="Z_D7A032FA_2525_49F8_8CD8_8B53E4ACD53B_.wvu.FilterData" localSheetId="4" hidden="1">'14'!#REF!</definedName>
    <definedName name="Z_D7A032FA_2525_49F8_8CD8_8B53E4ACD53B_.wvu.FilterData" localSheetId="5" hidden="1">'15'!$A$26:$CO$30</definedName>
    <definedName name="Z_D7A032FA_2525_49F8_8CD8_8B53E4ACD53B_.wvu.FilterData" localSheetId="6" hidden="1">'16'!$A$25:$BS$30</definedName>
    <definedName name="Z_D7A032FA_2525_49F8_8CD8_8B53E4ACD53B_.wvu.FilterData" localSheetId="7" hidden="1">'17'!#REF!</definedName>
    <definedName name="Z_D8D3CB24_28FF_45A0_9EF1_8CE95ADC0FB4_.wvu.Cols" localSheetId="0" hidden="1">'10 Квартал финансирование'!#REF!</definedName>
    <definedName name="Z_D8D3CB24_28FF_45A0_9EF1_8CE95ADC0FB4_.wvu.FilterData" localSheetId="0" hidden="1">'10 Квартал финансирование'!$A$26:$T$30</definedName>
    <definedName name="Z_D8D3CB24_28FF_45A0_9EF1_8CE95ADC0FB4_.wvu.FilterData" localSheetId="1" hidden="1">'11 Квартал финансирование ист'!$A$25:$X$32</definedName>
    <definedName name="Z_D8D3CB24_28FF_45A0_9EF1_8CE95ADC0FB4_.wvu.FilterData" localSheetId="2" hidden="1">'12 Квартал освоение'!$A$25:$V$32</definedName>
    <definedName name="Z_D8D3CB24_28FF_45A0_9EF1_8CE95ADC0FB4_.wvu.FilterData" localSheetId="3" hidden="1">'13'!$A$25:$CK$32</definedName>
    <definedName name="Z_D8D3CB24_28FF_45A0_9EF1_8CE95ADC0FB4_.wvu.FilterData" localSheetId="4" hidden="1">'14'!$A$25:$AN$30</definedName>
    <definedName name="Z_D8D3CB24_28FF_45A0_9EF1_8CE95ADC0FB4_.wvu.FilterData" localSheetId="5" hidden="1">'15'!$A$25:$CO$30</definedName>
    <definedName name="Z_D8D3CB24_28FF_45A0_9EF1_8CE95ADC0FB4_.wvu.FilterData" localSheetId="6" hidden="1">'16'!$A$25:$CL$30</definedName>
    <definedName name="Z_D8D3CB24_28FF_45A0_9EF1_8CE95ADC0FB4_.wvu.FilterData" localSheetId="7" hidden="1">'17'!$A$25:$CD$30</definedName>
    <definedName name="Z_D8D3CB24_28FF_45A0_9EF1_8CE95ADC0FB4_.wvu.FilterData" localSheetId="8" hidden="1">'18квКпкз'!$A$25:$CW$30</definedName>
    <definedName name="Z_D8D3CB24_28FF_45A0_9EF1_8CE95ADC0FB4_.wvu.FilterData" localSheetId="9" hidden="1">'19квРасш'!$A$25:$M$31</definedName>
    <definedName name="Z_D8D3CB24_28FF_45A0_9EF1_8CE95ADC0FB4_.wvu.PrintArea" localSheetId="0" hidden="1">'10 Квартал финансирование'!$A$1:$T$35</definedName>
    <definedName name="Z_D8D3CB24_28FF_45A0_9EF1_8CE95ADC0FB4_.wvu.PrintArea" localSheetId="1" hidden="1">'11 Квартал финансирование ист'!$A$1:$X$33</definedName>
    <definedName name="Z_D8D3CB24_28FF_45A0_9EF1_8CE95ADC0FB4_.wvu.PrintArea" localSheetId="2" hidden="1">'12 Квартал освоение'!$A$1:$V$32</definedName>
    <definedName name="Z_D8D3CB24_28FF_45A0_9EF1_8CE95ADC0FB4_.wvu.PrintArea" localSheetId="3" hidden="1">'13'!$A$1:$CK$32</definedName>
    <definedName name="Z_D8D3CB24_28FF_45A0_9EF1_8CE95ADC0FB4_.wvu.PrintArea" localSheetId="4" hidden="1">'14'!$A$1:$AN$30</definedName>
    <definedName name="Z_D8D3CB24_28FF_45A0_9EF1_8CE95ADC0FB4_.wvu.PrintArea" localSheetId="5" hidden="1">'15'!$A$1:$CO$30</definedName>
    <definedName name="Z_D8D3CB24_28FF_45A0_9EF1_8CE95ADC0FB4_.wvu.PrintArea" localSheetId="6" hidden="1">'16'!$A$1:$BS$38</definedName>
    <definedName name="Z_D8D3CB24_28FF_45A0_9EF1_8CE95ADC0FB4_.wvu.PrintArea" localSheetId="7" hidden="1">'17'!$A$1:$BC$30</definedName>
    <definedName name="Z_D8D3CB24_28FF_45A0_9EF1_8CE95ADC0FB4_.wvu.PrintArea" localSheetId="8" hidden="1">'18квКпкз'!$A$1:$AS$30</definedName>
    <definedName name="Z_D8D3CB24_28FF_45A0_9EF1_8CE95ADC0FB4_.wvu.PrintArea" localSheetId="9" hidden="1">'19квРасш'!$A$1:$M$31</definedName>
    <definedName name="Z_D8D3CB24_28FF_45A0_9EF1_8CE95ADC0FB4_.wvu.PrintTitles" localSheetId="0" hidden="1">'10 Квартал финансирование'!$A:$B,'10 Квартал финансирование'!$22:$25</definedName>
    <definedName name="Z_D8D3CB24_28FF_45A0_9EF1_8CE95ADC0FB4_.wvu.PrintTitles" localSheetId="1" hidden="1">'11 Квартал финансирование ист'!$A:$B,'11 Квартал финансирование ист'!$21:$24</definedName>
    <definedName name="Z_D8D3CB24_28FF_45A0_9EF1_8CE95ADC0FB4_.wvu.PrintTitles" localSheetId="2" hidden="1">'12 Квартал освоение'!$A:$B,'12 Квартал освоение'!$21:$25</definedName>
    <definedName name="Z_D8D3CB24_28FF_45A0_9EF1_8CE95ADC0FB4_.wvu.PrintTitles" localSheetId="3" hidden="1">'13'!$A:$B,'13'!$20:$25</definedName>
    <definedName name="Z_D8D3CB24_28FF_45A0_9EF1_8CE95ADC0FB4_.wvu.PrintTitles" localSheetId="4" hidden="1">'14'!$A:$B,'14'!$20:$25</definedName>
    <definedName name="Z_D8D3CB24_28FF_45A0_9EF1_8CE95ADC0FB4_.wvu.PrintTitles" localSheetId="5" hidden="1">'15'!$A:$B,'15'!$20:$25</definedName>
    <definedName name="Z_D8D3CB24_28FF_45A0_9EF1_8CE95ADC0FB4_.wvu.PrintTitles" localSheetId="6" hidden="1">'16'!$20:$25</definedName>
    <definedName name="Z_D8D3CB24_28FF_45A0_9EF1_8CE95ADC0FB4_.wvu.PrintTitles" localSheetId="7" hidden="1">'17'!$21:$24</definedName>
    <definedName name="Z_D8D3CB24_28FF_45A0_9EF1_8CE95ADC0FB4_.wvu.Rows" localSheetId="2" hidden="1">'12 Квартал освоение'!$27:$32,'12 Квартал освоение'!#REF!,'12 Квартал освоение'!#REF!,'12 Квартал освоение'!#REF!,'12 Квартал освоение'!#REF!,'12 Квартал освоение'!#REF!,'12 Квартал освоение'!#REF!,'12 Квартал освоение'!#REF!</definedName>
    <definedName name="Z_D9B944C6_F153_4481_A7FC_38A6B3438A84_.wvu.FilterData" localSheetId="1" hidden="1">'11 Квартал финансирование ист'!#REF!</definedName>
    <definedName name="Z_DA122019_8AEE_403B_8CA9_CE2DE64BEB84_.wvu.FilterData" localSheetId="0" hidden="1">'10 Квартал финансирование'!#REF!</definedName>
    <definedName name="Z_DA122019_8AEE_403B_8CA9_CE2DE64BEB84_.wvu.FilterData" localSheetId="1" hidden="1">'11 Квартал финансирование ист'!#REF!</definedName>
    <definedName name="Z_DA122019_8AEE_403B_8CA9_CE2DE64BEB84_.wvu.FilterData" localSheetId="2" hidden="1">'12 Квартал освоение'!#REF!</definedName>
    <definedName name="Z_DA122019_8AEE_403B_8CA9_CE2DE64BEB84_.wvu.FilterData" localSheetId="3" hidden="1">'13'!#REF!</definedName>
    <definedName name="Z_DA122019_8AEE_403B_8CA9_CE2DE64BEB84_.wvu.FilterData" localSheetId="4" hidden="1">'14'!#REF!</definedName>
    <definedName name="Z_DA122019_8AEE_403B_8CA9_CE2DE64BEB84_.wvu.FilterData" localSheetId="5" hidden="1">'15'!$A$26:$AA$30</definedName>
    <definedName name="Z_DAACC0FC_1764_40E2_9EBD_DEB447AF3937_.wvu.FilterData" localSheetId="0" hidden="1">'10 Квартал финансирование'!#REF!</definedName>
    <definedName name="Z_DAACC0FC_1764_40E2_9EBD_DEB447AF3937_.wvu.FilterData" localSheetId="1" hidden="1">'11 Квартал финансирование ист'!#REF!</definedName>
    <definedName name="Z_DAACC0FC_1764_40E2_9EBD_DEB447AF3937_.wvu.FilterData" localSheetId="2" hidden="1">'12 Квартал освоение'!#REF!</definedName>
    <definedName name="Z_DAACC0FC_1764_40E2_9EBD_DEB447AF3937_.wvu.FilterData" localSheetId="7" hidden="1">'17'!#REF!</definedName>
    <definedName name="Z_DAC231B9_ECB4_49BA_ACD3_68C6025473BB_.wvu.FilterData" localSheetId="0" hidden="1">'10 Квартал финансирование'!$A$25:$T$30</definedName>
    <definedName name="Z_DAC231B9_ECB4_49BA_ACD3_68C6025473BB_.wvu.FilterData" localSheetId="1" hidden="1">'11 Квартал финансирование ист'!$A$25:$X$32</definedName>
    <definedName name="Z_DAC231B9_ECB4_49BA_ACD3_68C6025473BB_.wvu.FilterData" localSheetId="2" hidden="1">'12 Квартал освоение'!$A$25:$V$32</definedName>
    <definedName name="Z_DAC231B9_ECB4_49BA_ACD3_68C6025473BB_.wvu.FilterData" localSheetId="3" hidden="1">'13'!$A$25:$CK$32</definedName>
    <definedName name="Z_DAC231B9_ECB4_49BA_ACD3_68C6025473BB_.wvu.FilterData" localSheetId="4" hidden="1">'14'!$A$25:$AN$30</definedName>
    <definedName name="Z_DAC231B9_ECB4_49BA_ACD3_68C6025473BB_.wvu.FilterData" localSheetId="5" hidden="1">'15'!$A$25:$CO$30</definedName>
    <definedName name="Z_DAC231B9_ECB4_49BA_ACD3_68C6025473BB_.wvu.FilterData" localSheetId="6" hidden="1">'16'!$A$25:$CL$30</definedName>
    <definedName name="Z_DAC231B9_ECB4_49BA_ACD3_68C6025473BB_.wvu.FilterData" localSheetId="7" hidden="1">'17'!$A$25:$CD$30</definedName>
    <definedName name="Z_DAC231B9_ECB4_49BA_ACD3_68C6025473BB_.wvu.FilterData" localSheetId="8" hidden="1">'18квКпкз'!$A$25:$CW$30</definedName>
    <definedName name="Z_DAC231B9_ECB4_49BA_ACD3_68C6025473BB_.wvu.FilterData" localSheetId="9" hidden="1">'19квРасш'!$A$26:$M$31</definedName>
    <definedName name="Z_DAC231B9_ECB4_49BA_ACD3_68C6025473BB_.wvu.PrintArea" localSheetId="0" hidden="1">'10 Квартал финансирование'!$A$1:$T$35</definedName>
    <definedName name="Z_DAC231B9_ECB4_49BA_ACD3_68C6025473BB_.wvu.PrintArea" localSheetId="1" hidden="1">'11 Квартал финансирование ист'!$A$1:$X$33</definedName>
    <definedName name="Z_DAC231B9_ECB4_49BA_ACD3_68C6025473BB_.wvu.PrintArea" localSheetId="2" hidden="1">'12 Квартал освоение'!$A$1:$V$32</definedName>
    <definedName name="Z_DAC231B9_ECB4_49BA_ACD3_68C6025473BB_.wvu.PrintArea" localSheetId="3" hidden="1">'13'!$A$1:$CK$32</definedName>
    <definedName name="Z_DAC231B9_ECB4_49BA_ACD3_68C6025473BB_.wvu.PrintArea" localSheetId="4" hidden="1">'14'!$A$1:$AN$30</definedName>
    <definedName name="Z_DAC231B9_ECB4_49BA_ACD3_68C6025473BB_.wvu.PrintArea" localSheetId="5" hidden="1">'15'!$A$1:$CO$30</definedName>
    <definedName name="Z_DAC231B9_ECB4_49BA_ACD3_68C6025473BB_.wvu.PrintArea" localSheetId="6" hidden="1">'16'!$A$1:$BS$38</definedName>
    <definedName name="Z_DAC231B9_ECB4_49BA_ACD3_68C6025473BB_.wvu.PrintArea" localSheetId="7" hidden="1">'17'!$A$1:$BC$30</definedName>
    <definedName name="Z_DAC231B9_ECB4_49BA_ACD3_68C6025473BB_.wvu.PrintArea" localSheetId="8" hidden="1">'18квКпкз'!$A$1:$AS$30</definedName>
    <definedName name="Z_DAC231B9_ECB4_49BA_ACD3_68C6025473BB_.wvu.PrintArea" localSheetId="9" hidden="1">'19квРасш'!$A$1:$M$31</definedName>
    <definedName name="Z_DAC231B9_ECB4_49BA_ACD3_68C6025473BB_.wvu.PrintTitles" localSheetId="0" hidden="1">'10 Квартал финансирование'!$A:$B,'10 Квартал финансирование'!$22:$25</definedName>
    <definedName name="Z_DAC231B9_ECB4_49BA_ACD3_68C6025473BB_.wvu.PrintTitles" localSheetId="1" hidden="1">'11 Квартал финансирование ист'!$A:$B,'11 Квартал финансирование ист'!$21:$24</definedName>
    <definedName name="Z_DAC231B9_ECB4_49BA_ACD3_68C6025473BB_.wvu.PrintTitles" localSheetId="2" hidden="1">'12 Квартал освоение'!$A:$B,'12 Квартал освоение'!$21:$25</definedName>
    <definedName name="Z_DAC231B9_ECB4_49BA_ACD3_68C6025473BB_.wvu.PrintTitles" localSheetId="3" hidden="1">'13'!$A:$B,'13'!$20:$25</definedName>
    <definedName name="Z_DAC231B9_ECB4_49BA_ACD3_68C6025473BB_.wvu.PrintTitles" localSheetId="4" hidden="1">'14'!$A:$B,'14'!$20:$25</definedName>
    <definedName name="Z_DAC231B9_ECB4_49BA_ACD3_68C6025473BB_.wvu.PrintTitles" localSheetId="5" hidden="1">'15'!$A:$B,'15'!$20:$25</definedName>
    <definedName name="Z_DAC231B9_ECB4_49BA_ACD3_68C6025473BB_.wvu.PrintTitles" localSheetId="6" hidden="1">'16'!$20:$25</definedName>
    <definedName name="Z_DAC231B9_ECB4_49BA_ACD3_68C6025473BB_.wvu.PrintTitles" localSheetId="7" hidden="1">'17'!$21:$24</definedName>
    <definedName name="Z_DAC231B9_ECB4_49BA_ACD3_68C6025473BB_.wvu.Rows" localSheetId="0" hidden="1">'10 Квартал финансирование'!$27:$30,'10 Квартал финансирование'!#REF!,'10 Квартал финансирование'!#REF!,'10 Квартал финансирование'!#REF!,'10 Квартал финансирование'!#REF!,'10 Квартал финансирование'!#REF!,'10 Квартал финансирование'!#REF!</definedName>
    <definedName name="Z_DAC231B9_ECB4_49BA_ACD3_68C6025473BB_.wvu.Rows" localSheetId="1" hidden="1">'11 Квартал финансирование ист'!$27:$32,'11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ист'!#REF!,'11 Квартал финансирование ист'!#REF!</definedName>
    <definedName name="Z_DAC231B9_ECB4_49BA_ACD3_68C6025473BB_.wvu.Rows" localSheetId="2" hidden="1">'12 Квартал освоение'!$27:$32,'12 Квартал освоение'!#REF!,'12 Квартал освоение'!#REF!,'12 Квартал освоение'!#REF!,'12 Квартал освоение'!#REF!,'12 Квартал освоение'!#REF!,'12 Квартал освоение'!#REF!</definedName>
    <definedName name="Z_DAC231B9_ECB4_49BA_ACD3_68C6025473BB_.wvu.Rows" localSheetId="3" hidden="1">'13'!$27:$32,'13'!#REF!,'13'!#REF!,'13'!#REF!,'13'!#REF!,'13'!#REF!,'13'!#REF!</definedName>
    <definedName name="Z_DAC231B9_ECB4_49BA_ACD3_68C6025473BB_.wvu.Rows" localSheetId="4" hidden="1">'14'!$27:$30,'14'!#REF!,'14'!#REF!,'14'!#REF!,'14'!#REF!,'14'!#REF!,'14'!#REF!</definedName>
    <definedName name="Z_DAC231B9_ECB4_49BA_ACD3_68C6025473BB_.wvu.Rows" localSheetId="5" hidden="1">'15'!$27:$30,'15'!#REF!,'15'!#REF!,'15'!#REF!,'15'!#REF!,'15'!#REF!,'15'!#REF!</definedName>
    <definedName name="Z_DAC231B9_ECB4_49BA_ACD3_68C6025473BB_.wvu.Rows" localSheetId="6" hidden="1">'16'!$27:$30,'16'!#REF!,'16'!#REF!,'16'!#REF!,'16'!#REF!,'16'!#REF!,'16'!#REF!</definedName>
    <definedName name="Z_DAC231B9_ECB4_49BA_ACD3_68C6025473BB_.wvu.Rows" localSheetId="7" hidden="1">'17'!$27:$30,'17'!#REF!,'17'!#REF!,'17'!#REF!,'17'!#REF!,'17'!#REF!,'17'!#REF!</definedName>
    <definedName name="Z_DAC231B9_ECB4_49BA_ACD3_68C6025473BB_.wvu.Rows" localSheetId="8" hidden="1">'18квКпкз'!$27:$30,'18квКпкз'!#REF!,'18квКпкз'!#REF!,'18квКпкз'!#REF!,'18квКпкз'!#REF!,'18квКпкз'!#REF!,'18квКпкз'!#REF!</definedName>
    <definedName name="Z_DAC231B9_ECB4_49BA_ACD3_68C6025473BB_.wvu.Rows" localSheetId="9" hidden="1">'19квРасш'!$27:$31</definedName>
    <definedName name="Z_DE9A4A19_2B5F_40D3_AC7B_9CBC28641CAC_.wvu.FilterData" localSheetId="0" hidden="1">'10 Квартал финансирование'!#REF!</definedName>
    <definedName name="Z_DE9A4A19_2B5F_40D3_AC7B_9CBC28641CAC_.wvu.FilterData" localSheetId="1" hidden="1">'11 Квартал финансирование ист'!#REF!</definedName>
    <definedName name="Z_E044C467_E737_4DD1_A683_090AEE546589_.wvu.FilterData" localSheetId="0" hidden="1">'10 Квартал финансирование'!#REF!</definedName>
    <definedName name="Z_E044C467_E737_4DD1_A683_090AEE546589_.wvu.FilterData" localSheetId="1" hidden="1">'11 Квартал финансирование ист'!#REF!</definedName>
    <definedName name="Z_E044C467_E737_4DD1_A683_090AEE546589_.wvu.FilterData" localSheetId="2" hidden="1">'12 Квартал освоение'!#REF!</definedName>
    <definedName name="Z_E044C467_E737_4DD1_A683_090AEE546589_.wvu.FilterData" localSheetId="3" hidden="1">'13'!#REF!</definedName>
    <definedName name="Z_E044C467_E737_4DD1_A683_090AEE546589_.wvu.FilterData" localSheetId="4" hidden="1">'14'!#REF!</definedName>
    <definedName name="Z_E044C467_E737_4DD1_A683_090AEE546589_.wvu.FilterData" localSheetId="5" hidden="1">'15'!$A$26:$AA$30</definedName>
    <definedName name="Z_E0A1C828_9A96_441D_8BE7_6BCFC0EF9B3D_.wvu.FilterData" localSheetId="1" hidden="1">'11 Квартал финансирование ист'!#REF!</definedName>
    <definedName name="Z_E0F715AC_EC95_4989_9B43_95240978CE30_.wvu.FilterData" localSheetId="0" hidden="1">'10 Квартал финансирование'!#REF!</definedName>
    <definedName name="Z_E0F715AC_EC95_4989_9B43_95240978CE30_.wvu.FilterData" localSheetId="1" hidden="1">'11 Квартал финансирование ист'!#REF!</definedName>
    <definedName name="Z_E0F715AC_EC95_4989_9B43_95240978CE30_.wvu.FilterData" localSheetId="2" hidden="1">'12 Квартал освоение'!#REF!</definedName>
    <definedName name="Z_E0F715AC_EC95_4989_9B43_95240978CE30_.wvu.FilterData" localSheetId="3" hidden="1">'13'!#REF!</definedName>
    <definedName name="Z_E0F715AC_EC95_4989_9B43_95240978CE30_.wvu.FilterData" localSheetId="4" hidden="1">'14'!#REF!</definedName>
    <definedName name="Z_E0F715AC_EC95_4989_9B43_95240978CE30_.wvu.FilterData" localSheetId="5" hidden="1">'15'!$A$26:$AA$30</definedName>
    <definedName name="Z_E0F715AC_EC95_4989_9B43_95240978CE30_.wvu.FilterData" localSheetId="7" hidden="1">'17'!#REF!</definedName>
    <definedName name="Z_E222F804_7F63_4CAB_BA7F_EB015BC276B9_.wvu.FilterData" localSheetId="0" hidden="1">'10 Квартал финансирование'!#REF!</definedName>
    <definedName name="Z_E222F804_7F63_4CAB_BA7F_EB015BC276B9_.wvu.FilterData" localSheetId="1" hidden="1">'11 Квартал финансирование ист'!#REF!</definedName>
    <definedName name="Z_E222F804_7F63_4CAB_BA7F_EB015BC276B9_.wvu.FilterData" localSheetId="2" hidden="1">'12 Квартал освоение'!#REF!</definedName>
    <definedName name="Z_E222F804_7F63_4CAB_BA7F_EB015BC276B9_.wvu.FilterData" localSheetId="3" hidden="1">'13'!#REF!</definedName>
    <definedName name="Z_E222F804_7F63_4CAB_BA7F_EB015BC276B9_.wvu.FilterData" localSheetId="4" hidden="1">'14'!#REF!</definedName>
    <definedName name="Z_E222F804_7F63_4CAB_BA7F_EB015BC276B9_.wvu.FilterData" localSheetId="5" hidden="1">'15'!$A$26:$AA$30</definedName>
    <definedName name="Z_E222F804_7F63_4CAB_BA7F_EB015BC276B9_.wvu.FilterData" localSheetId="6" hidden="1">'16'!$A$25:$BI$30</definedName>
    <definedName name="Z_E222F804_7F63_4CAB_BA7F_EB015BC276B9_.wvu.FilterData" localSheetId="7" hidden="1">'17'!#REF!</definedName>
    <definedName name="Z_E26A94BD_FBAC_41ED_8339_7D59AFA7B3CD_.wvu.FilterData" localSheetId="0" hidden="1">'10 Квартал финансирование'!#REF!</definedName>
    <definedName name="Z_E26A94BD_FBAC_41ED_8339_7D59AFA7B3CD_.wvu.FilterData" localSheetId="1" hidden="1">'11 Квартал финансирование ист'!#REF!</definedName>
    <definedName name="Z_E26A94BD_FBAC_41ED_8339_7D59AFA7B3CD_.wvu.FilterData" localSheetId="2" hidden="1">'12 Квартал освоение'!#REF!</definedName>
    <definedName name="Z_E26A94BD_FBAC_41ED_8339_7D59AFA7B3CD_.wvu.FilterData" localSheetId="3" hidden="1">'13'!#REF!</definedName>
    <definedName name="Z_E26A94BD_FBAC_41ED_8339_7D59AFA7B3CD_.wvu.FilterData" localSheetId="4" hidden="1">'14'!#REF!</definedName>
    <definedName name="Z_E26A94BD_FBAC_41ED_8339_7D59AFA7B3CD_.wvu.FilterData" localSheetId="5" hidden="1">'15'!$A$26:$AA$30</definedName>
    <definedName name="Z_E2760D9D_711F_48FF_88BA_568697ED1953_.wvu.FilterData" localSheetId="0" hidden="1">'10 Квартал финансирование'!#REF!</definedName>
    <definedName name="Z_E2760D9D_711F_48FF_88BA_568697ED1953_.wvu.FilterData" localSheetId="1" hidden="1">'11 Квартал финансирование ист'!#REF!</definedName>
    <definedName name="Z_E2760D9D_711F_48FF_88BA_568697ED1953_.wvu.FilterData" localSheetId="2" hidden="1">'12 Квартал освоение'!#REF!</definedName>
    <definedName name="Z_E2760D9D_711F_48FF_88BA_568697ED1953_.wvu.FilterData" localSheetId="3" hidden="1">'13'!#REF!</definedName>
    <definedName name="Z_E2760D9D_711F_48FF_88BA_568697ED1953_.wvu.FilterData" localSheetId="4" hidden="1">'14'!#REF!</definedName>
    <definedName name="Z_E2760D9D_711F_48FF_88BA_568697ED1953_.wvu.FilterData" localSheetId="5" hidden="1">'15'!$A$26:$AA$30</definedName>
    <definedName name="Z_E2760D9D_711F_48FF_88BA_568697ED1953_.wvu.FilterData" localSheetId="7" hidden="1">'17'!#REF!</definedName>
    <definedName name="Z_E35C38A5_5727_4360_B062_90A9188B0F56_.wvu.FilterData" localSheetId="0" hidden="1">'10 Квартал финансирование'!#REF!</definedName>
    <definedName name="Z_E35C38A5_5727_4360_B062_90A9188B0F56_.wvu.FilterData" localSheetId="1" hidden="1">'11 Квартал финансирование ист'!#REF!</definedName>
    <definedName name="Z_E35C38A5_5727_4360_B062_90A9188B0F56_.wvu.FilterData" localSheetId="2" hidden="1">'12 Квартал освоение'!#REF!</definedName>
    <definedName name="Z_E35C38A5_5727_4360_B062_90A9188B0F56_.wvu.FilterData" localSheetId="3" hidden="1">'13'!#REF!</definedName>
    <definedName name="Z_E35C38A5_5727_4360_B062_90A9188B0F56_.wvu.FilterData" localSheetId="4" hidden="1">'14'!#REF!</definedName>
    <definedName name="Z_E35C38A5_5727_4360_B062_90A9188B0F56_.wvu.FilterData" localSheetId="5" hidden="1">'15'!$A$26:$AA$30</definedName>
    <definedName name="Z_E4E87EC5_2D02_4E0E_84A7_035189E00FF0_.wvu.FilterData" localSheetId="0" hidden="1">'10 Квартал финансирование'!$A$26:$T$30</definedName>
    <definedName name="Z_E4E87EC5_2D02_4E0E_84A7_035189E00FF0_.wvu.FilterData" localSheetId="1" hidden="1">'11 Квартал финансирование ист'!$A$25:$X$33</definedName>
    <definedName name="Z_E4E87EC5_2D02_4E0E_84A7_035189E00FF0_.wvu.FilterData" localSheetId="2" hidden="1">'12 Квартал освоение'!$A$25:$V$34</definedName>
    <definedName name="Z_E4E87EC5_2D02_4E0E_84A7_035189E00FF0_.wvu.FilterData" localSheetId="3" hidden="1">'13'!$A$25:$CK$32</definedName>
    <definedName name="Z_E4E87EC5_2D02_4E0E_84A7_035189E00FF0_.wvu.FilterData" localSheetId="4" hidden="1">'14'!$A$25:$AN$32</definedName>
    <definedName name="Z_E4E87EC5_2D02_4E0E_84A7_035189E00FF0_.wvu.FilterData" localSheetId="5" hidden="1">'15'!$A$25:$CO$30</definedName>
    <definedName name="Z_E4E87EC5_2D02_4E0E_84A7_035189E00FF0_.wvu.FilterData" localSheetId="6" hidden="1">'16'!$A$25:$BS$30</definedName>
    <definedName name="Z_E4E87EC5_2D02_4E0E_84A7_035189E00FF0_.wvu.FilterData" localSheetId="7" hidden="1">'17'!$A$26:$BC$30</definedName>
    <definedName name="Z_E63397B6_F291_4DAE_A96D_4055B9B94D2E_.wvu.FilterData" localSheetId="0" hidden="1">'10 Квартал финансирование'!$A$26:$X$30</definedName>
    <definedName name="Z_E63397B6_F291_4DAE_A96D_4055B9B94D2E_.wvu.FilterData" localSheetId="1" hidden="1">'11 Квартал финансирование ист'!$A$25:$X$33</definedName>
    <definedName name="Z_E63397B6_F291_4DAE_A96D_4055B9B94D2E_.wvu.FilterData" localSheetId="2" hidden="1">'12 Квартал освоение'!$A$25:$V$34</definedName>
    <definedName name="Z_E63397B6_F291_4DAE_A96D_4055B9B94D2E_.wvu.FilterData" localSheetId="3" hidden="1">'13'!$A$25:$CK$32</definedName>
    <definedName name="Z_E63397B6_F291_4DAE_A96D_4055B9B94D2E_.wvu.FilterData" localSheetId="4" hidden="1">'14'!$A$25:$AN$32</definedName>
    <definedName name="Z_E63397B6_F291_4DAE_A96D_4055B9B94D2E_.wvu.FilterData" localSheetId="5" hidden="1">'15'!$A$26:$CO$30</definedName>
    <definedName name="Z_E63397B6_F291_4DAE_A96D_4055B9B94D2E_.wvu.FilterData" localSheetId="6" hidden="1">'16'!$A$25:$BS$30</definedName>
    <definedName name="Z_E63397B6_F291_4DAE_A96D_4055B9B94D2E_.wvu.FilterData" localSheetId="7" hidden="1">'17'!$A$26:$BC$30</definedName>
    <definedName name="Z_E66E963D_3B3E_4754_9A00_8B23988D2CDF_.wvu.FilterData" localSheetId="0" hidden="1">'10 Квартал финансирование'!#REF!</definedName>
    <definedName name="Z_E66E963D_3B3E_4754_9A00_8B23988D2CDF_.wvu.FilterData" localSheetId="1" hidden="1">'11 Квартал финансирование ист'!#REF!</definedName>
    <definedName name="Z_E66E963D_3B3E_4754_9A00_8B23988D2CDF_.wvu.FilterData" localSheetId="2" hidden="1">'12 Квартал освоение'!#REF!</definedName>
    <definedName name="Z_E66E963D_3B3E_4754_9A00_8B23988D2CDF_.wvu.FilterData" localSheetId="3" hidden="1">'13'!#REF!</definedName>
    <definedName name="Z_E66E963D_3B3E_4754_9A00_8B23988D2CDF_.wvu.FilterData" localSheetId="4" hidden="1">'14'!#REF!</definedName>
    <definedName name="Z_E66E963D_3B3E_4754_9A00_8B23988D2CDF_.wvu.FilterData" localSheetId="6" hidden="1">'16'!$A$25:$BS$30</definedName>
    <definedName name="Z_E66E963D_3B3E_4754_9A00_8B23988D2CDF_.wvu.FilterData" localSheetId="7" hidden="1">'17'!#REF!</definedName>
    <definedName name="Z_E67E8D2C_C698_4923_AE59_CA6766696DF8_.wvu.FilterData" localSheetId="0" hidden="1">'10 Квартал финансирование'!#REF!</definedName>
    <definedName name="Z_E67E8D2C_C698_4923_AE59_CA6766696DF8_.wvu.FilterData" localSheetId="1" hidden="1">'11 Квартал финансирование ист'!#REF!</definedName>
    <definedName name="Z_E67E8D2C_C698_4923_AE59_CA6766696DF8_.wvu.FilterData" localSheetId="2" hidden="1">'12 Квартал освоение'!#REF!</definedName>
    <definedName name="Z_E67E8D2C_C698_4923_AE59_CA6766696DF8_.wvu.FilterData" localSheetId="3" hidden="1">'13'!#REF!</definedName>
    <definedName name="Z_E67E8D2C_C698_4923_AE59_CA6766696DF8_.wvu.FilterData" localSheetId="4" hidden="1">'14'!#REF!</definedName>
    <definedName name="Z_E67E8D2C_C698_4923_AE59_CA6766696DF8_.wvu.FilterData" localSheetId="5" hidden="1">'15'!$A$26:$AA$30</definedName>
    <definedName name="Z_E8F36E3D_6729_4114_942B_5226BE6574BA_.wvu.FilterData" localSheetId="0" hidden="1">'10 Квартал финансирование'!#REF!</definedName>
    <definedName name="Z_E8F36E3D_6729_4114_942B_5226BE6574BA_.wvu.FilterData" localSheetId="1" hidden="1">'11 Квартал финансирование ист'!#REF!</definedName>
    <definedName name="Z_E8F36E3D_6729_4114_942B_5226BE6574BA_.wvu.FilterData" localSheetId="2" hidden="1">'12 Квартал освоение'!#REF!</definedName>
    <definedName name="Z_E8F36E3D_6729_4114_942B_5226BE6574BA_.wvu.FilterData" localSheetId="3" hidden="1">'13'!#REF!</definedName>
    <definedName name="Z_E8F36E3D_6729_4114_942B_5226BE6574BA_.wvu.FilterData" localSheetId="4" hidden="1">'14'!#REF!</definedName>
    <definedName name="Z_E8F36E3D_6729_4114_942B_5226BE6574BA_.wvu.FilterData" localSheetId="5" hidden="1">'15'!$A$26:$AA$30</definedName>
    <definedName name="Z_E98F9FA5_B33E_471F_B849_D23640A0E13D_.wvu.FilterData" localSheetId="2" hidden="1">'12 Квартал освоение'!$A$25:$V$32</definedName>
    <definedName name="Z_E995F0AA_AB79_429D_B542_72BC455AF246_.wvu.FilterData" localSheetId="0" hidden="1">'10 Квартал финансирование'!$A$26:$T$30</definedName>
    <definedName name="Z_E995F0AA_AB79_429D_B542_72BC455AF246_.wvu.FilterData" localSheetId="1" hidden="1">'11 Квартал финансирование ист'!$A$25:$X$33</definedName>
    <definedName name="Z_E995F0AA_AB79_429D_B542_72BC455AF246_.wvu.FilterData" localSheetId="2" hidden="1">'12 Квартал освоение'!$A$25:$V$34</definedName>
    <definedName name="Z_E995F0AA_AB79_429D_B542_72BC455AF246_.wvu.FilterData" localSheetId="3" hidden="1">'13'!$A$25:$CK$32</definedName>
    <definedName name="Z_E995F0AA_AB79_429D_B542_72BC455AF246_.wvu.FilterData" localSheetId="4" hidden="1">'14'!$A$25:$AN$32</definedName>
    <definedName name="Z_E995F0AA_AB79_429D_B542_72BC455AF246_.wvu.FilterData" localSheetId="5" hidden="1">'15'!$A$25:$CO$30</definedName>
    <definedName name="Z_E995F0AA_AB79_429D_B542_72BC455AF246_.wvu.FilterData" localSheetId="6" hidden="1">'16'!$A$25:$BS$30</definedName>
    <definedName name="Z_E995F0AA_AB79_429D_B542_72BC455AF246_.wvu.FilterData" localSheetId="7" hidden="1">'17'!$A$26:$BC$30</definedName>
    <definedName name="Z_E9C71993_3DA8_42BC_B3BF_66DEC161149F_.wvu.FilterData" localSheetId="0" hidden="1">'10 Квартал финансирование'!#REF!</definedName>
    <definedName name="Z_E9C71993_3DA8_42BC_B3BF_66DEC161149F_.wvu.FilterData" localSheetId="1" hidden="1">'11 Квартал финансирование ист'!#REF!</definedName>
    <definedName name="Z_E9C71993_3DA8_42BC_B3BF_66DEC161149F_.wvu.FilterData" localSheetId="2" hidden="1">'12 Квартал освоение'!#REF!</definedName>
    <definedName name="Z_E9C71993_3DA8_42BC_B3BF_66DEC161149F_.wvu.FilterData" localSheetId="3" hidden="1">'13'!#REF!</definedName>
    <definedName name="Z_E9C71993_3DA8_42BC_B3BF_66DEC161149F_.wvu.FilterData" localSheetId="4" hidden="1">'14'!#REF!</definedName>
    <definedName name="Z_E9C71993_3DA8_42BC_B3BF_66DEC161149F_.wvu.FilterData" localSheetId="5" hidden="1">'15'!$A$26:$AA$30</definedName>
    <definedName name="Z_EA0661A5_3858_4CE5_8A66_6DE59115BC04_.wvu.FilterData" localSheetId="2" hidden="1">'12 Квартал освоение'!#REF!</definedName>
    <definedName name="Z_EA0661A5_3858_4CE5_8A66_6DE59115BC04_.wvu.FilterData" localSheetId="7" hidden="1">'17'!#REF!</definedName>
    <definedName name="Z_EA86D10A_C921_4F35_BA60_F96B18504BC9_.wvu.FilterData" localSheetId="7" hidden="1">'17'!#REF!</definedName>
    <definedName name="Z_EDCE9DAC_F7F2_4B88_B7EA_5C17FC422DCF_.wvu.FilterData" localSheetId="0" hidden="1">'10 Квартал финансирование'!$A$26:$T$30</definedName>
    <definedName name="Z_EDCE9DAC_F7F2_4B88_B7EA_5C17FC422DCF_.wvu.FilterData" localSheetId="1" hidden="1">'11 Квартал финансирование ист'!$A$25:$X$33</definedName>
    <definedName name="Z_EDCE9DAC_F7F2_4B88_B7EA_5C17FC422DCF_.wvu.FilterData" localSheetId="2" hidden="1">'12 Квартал освоение'!$A$25:$V$34</definedName>
    <definedName name="Z_EDCE9DAC_F7F2_4B88_B7EA_5C17FC422DCF_.wvu.FilterData" localSheetId="3" hidden="1">'13'!$A$25:$CK$32</definedName>
    <definedName name="Z_EDCE9DAC_F7F2_4B88_B7EA_5C17FC422DCF_.wvu.FilterData" localSheetId="4" hidden="1">'14'!$A$25:$AN$32</definedName>
    <definedName name="Z_EDCE9DAC_F7F2_4B88_B7EA_5C17FC422DCF_.wvu.FilterData" localSheetId="5" hidden="1">'15'!$A$25:$CO$30</definedName>
    <definedName name="Z_EDCE9DAC_F7F2_4B88_B7EA_5C17FC422DCF_.wvu.FilterData" localSheetId="6" hidden="1">'16'!$A$25:$BS$30</definedName>
    <definedName name="Z_EDCE9DAC_F7F2_4B88_B7EA_5C17FC422DCF_.wvu.FilterData" localSheetId="7" hidden="1">'17'!$A$26:$BC$30</definedName>
    <definedName name="Z_EDE0ED8E_E34E_4BB0_ABEA_40847C828F8F_.wvu.FilterData" localSheetId="0" hidden="1">'10 Квартал финансирование'!#REF!</definedName>
    <definedName name="Z_EDE0ED8E_E34E_4BB0_ABEA_40847C828F8F_.wvu.FilterData" localSheetId="1" hidden="1">'11 Квартал финансирование ист'!#REF!</definedName>
    <definedName name="Z_EDE0ED8E_E34E_4BB0_ABEA_40847C828F8F_.wvu.FilterData" localSheetId="2" hidden="1">'12 Квартал освоение'!#REF!</definedName>
    <definedName name="Z_EDE0ED8E_E34E_4BB0_ABEA_40847C828F8F_.wvu.FilterData" localSheetId="3" hidden="1">'13'!#REF!</definedName>
    <definedName name="Z_EDE0ED8E_E34E_4BB0_ABEA_40847C828F8F_.wvu.FilterData" localSheetId="4" hidden="1">'14'!#REF!</definedName>
    <definedName name="Z_EDE0ED8E_E34E_4BB0_ABEA_40847C828F8F_.wvu.FilterData" localSheetId="5" hidden="1">'15'!$A$26:$AA$30</definedName>
    <definedName name="Z_EDE0ED8E_E34E_4BB0_ABEA_40847C828F8F_.wvu.FilterData" localSheetId="6" hidden="1">'16'!$B$26:$BI$30</definedName>
    <definedName name="Z_F0AE3CE3_7F4D_4919_A481_3870A6DB6DE2_.wvu.FilterData" localSheetId="0" hidden="1">'10 Квартал финансирование'!$A$26:$T$30</definedName>
    <definedName name="Z_F0AE3CE3_7F4D_4919_A481_3870A6DB6DE2_.wvu.FilterData" localSheetId="1" hidden="1">'11 Квартал финансирование ист'!$A$25:$X$32</definedName>
    <definedName name="Z_F0AE3CE3_7F4D_4919_A481_3870A6DB6DE2_.wvu.FilterData" localSheetId="2" hidden="1">'12 Квартал освоение'!$A$25:$V$32</definedName>
    <definedName name="Z_F0AE3CE3_7F4D_4919_A481_3870A6DB6DE2_.wvu.FilterData" localSheetId="3" hidden="1">'13'!$A$25:$CK$32</definedName>
    <definedName name="Z_F0AE3CE3_7F4D_4919_A481_3870A6DB6DE2_.wvu.FilterData" localSheetId="4" hidden="1">'14'!$A$25:$AN$30</definedName>
    <definedName name="Z_F0AE3CE3_7F4D_4919_A481_3870A6DB6DE2_.wvu.FilterData" localSheetId="5" hidden="1">'15'!$A$25:$CO$30</definedName>
    <definedName name="Z_F0AE3CE3_7F4D_4919_A481_3870A6DB6DE2_.wvu.FilterData" localSheetId="6" hidden="1">'16'!$A$25:$CL$30</definedName>
    <definedName name="Z_F0AE3CE3_7F4D_4919_A481_3870A6DB6DE2_.wvu.FilterData" localSheetId="7" hidden="1">'17'!$A$25:$CD$30</definedName>
    <definedName name="Z_F0AE3CE3_7F4D_4919_A481_3870A6DB6DE2_.wvu.FilterData" localSheetId="8" hidden="1">'18квКпкз'!$A$25:$CW$30</definedName>
    <definedName name="Z_F22C9B7E_B9A0_4F72_BC06_614696CAB591_.wvu.FilterData" localSheetId="0" hidden="1">'10 Квартал финансирование'!$A$26:$T$30</definedName>
    <definedName name="Z_F22C9B7E_B9A0_4F72_BC06_614696CAB591_.wvu.FilterData" localSheetId="1" hidden="1">'11 Квартал финансирование ист'!$A$25:$X$33</definedName>
    <definedName name="Z_F22C9B7E_B9A0_4F72_BC06_614696CAB591_.wvu.FilterData" localSheetId="2" hidden="1">'12 Квартал освоение'!$A$25:$V$34</definedName>
    <definedName name="Z_F22C9B7E_B9A0_4F72_BC06_614696CAB591_.wvu.FilterData" localSheetId="3" hidden="1">'13'!$A$25:$CK$32</definedName>
    <definedName name="Z_F22C9B7E_B9A0_4F72_BC06_614696CAB591_.wvu.FilterData" localSheetId="4" hidden="1">'14'!$A$25:$AN$32</definedName>
    <definedName name="Z_F22C9B7E_B9A0_4F72_BC06_614696CAB591_.wvu.FilterData" localSheetId="5" hidden="1">'15'!$A$25:$CO$30</definedName>
    <definedName name="Z_F22C9B7E_B9A0_4F72_BC06_614696CAB591_.wvu.FilterData" localSheetId="6" hidden="1">'16'!$A$25:$BS$30</definedName>
    <definedName name="Z_F22C9B7E_B9A0_4F72_BC06_614696CAB591_.wvu.FilterData" localSheetId="7" hidden="1">'17'!$A$26:$BC$30</definedName>
    <definedName name="Z_F2ABD8EA_6DB7_43F4_9C2F_C38CCCDBB3FD_.wvu.FilterData" localSheetId="0" hidden="1">'10 Квартал финансирование'!#REF!</definedName>
    <definedName name="Z_F2ABD8EA_6DB7_43F4_9C2F_C38CCCDBB3FD_.wvu.FilterData" localSheetId="1" hidden="1">'11 Квартал финансирование ист'!#REF!</definedName>
    <definedName name="Z_F2ABD8EA_6DB7_43F4_9C2F_C38CCCDBB3FD_.wvu.FilterData" localSheetId="2" hidden="1">'12 Квартал освоение'!#REF!</definedName>
    <definedName name="Z_F2ABD8EA_6DB7_43F4_9C2F_C38CCCDBB3FD_.wvu.FilterData" localSheetId="3" hidden="1">'13'!#REF!</definedName>
    <definedName name="Z_F2ABD8EA_6DB7_43F4_9C2F_C38CCCDBB3FD_.wvu.FilterData" localSheetId="4" hidden="1">'14'!#REF!</definedName>
    <definedName name="Z_F2ABD8EA_6DB7_43F4_9C2F_C38CCCDBB3FD_.wvu.FilterData" localSheetId="5" hidden="1">'15'!$A$26:$AA$30</definedName>
    <definedName name="Z_F34BC4EE_90BA_4C80_B69C_4F4F790168FA_.wvu.FilterData" localSheetId="7" hidden="1">'17'!#REF!</definedName>
    <definedName name="Z_F5149AED_4E44_4C6A_A29A_7D7CF0C3B078_.wvu.FilterData" localSheetId="0" hidden="1">'10 Квартал финансирование'!$A$26:$T$30</definedName>
    <definedName name="Z_F5149AED_4E44_4C6A_A29A_7D7CF0C3B078_.wvu.FilterData" localSheetId="1" hidden="1">'11 Квартал финансирование ист'!$A$25:$X$33</definedName>
    <definedName name="Z_F5149AED_4E44_4C6A_A29A_7D7CF0C3B078_.wvu.FilterData" localSheetId="2" hidden="1">'12 Квартал освоение'!$A$25:$V$34</definedName>
    <definedName name="Z_F5149AED_4E44_4C6A_A29A_7D7CF0C3B078_.wvu.FilterData" localSheetId="3" hidden="1">'13'!$A$25:$CK$32</definedName>
    <definedName name="Z_F5149AED_4E44_4C6A_A29A_7D7CF0C3B078_.wvu.FilterData" localSheetId="4" hidden="1">'14'!$A$25:$AN$32</definedName>
    <definedName name="Z_F5149AED_4E44_4C6A_A29A_7D7CF0C3B078_.wvu.FilterData" localSheetId="5" hidden="1">'15'!$A$25:$CO$30</definedName>
    <definedName name="Z_F5149AED_4E44_4C6A_A29A_7D7CF0C3B078_.wvu.FilterData" localSheetId="6" hidden="1">'16'!$A$25:$BS$30</definedName>
    <definedName name="Z_F5149AED_4E44_4C6A_A29A_7D7CF0C3B078_.wvu.FilterData" localSheetId="7" hidden="1">'17'!$A$26:$BC$30</definedName>
    <definedName name="Z_F59E0EF6_5032_4672_9446_5C45DA2A80D6_.wvu.FilterData" localSheetId="0" hidden="1">'10 Квартал финансирование'!$A$26:$T$30</definedName>
    <definedName name="Z_F6006E29_FB3D_4EFF_B18D_7820C3AD8771_.wvu.FilterData" localSheetId="0" hidden="1">'10 Квартал финансирование'!$A$25:$T$30</definedName>
    <definedName name="Z_F76F23A2_F414_4A2E_84E8_865337660174_.wvu.FilterData" localSheetId="0" hidden="1">'10 Квартал финансирование'!#REF!</definedName>
    <definedName name="Z_F76F23A2_F414_4A2E_84E8_865337660174_.wvu.FilterData" localSheetId="1" hidden="1">'11 Квартал финансирование ист'!#REF!</definedName>
    <definedName name="Z_F76F23A2_F414_4A2E_84E8_865337660174_.wvu.FilterData" localSheetId="2" hidden="1">'12 Квартал освоение'!#REF!</definedName>
    <definedName name="Z_F76F23A2_F414_4A2E_84E8_865337660174_.wvu.FilterData" localSheetId="3" hidden="1">'13'!#REF!</definedName>
    <definedName name="Z_F76F23A2_F414_4A2E_84E8_865337660174_.wvu.FilterData" localSheetId="4" hidden="1">'14'!#REF!</definedName>
    <definedName name="Z_F76F23A2_F414_4A2E_84E8_865337660174_.wvu.FilterData" localSheetId="5" hidden="1">'15'!$A$26:$AA$30</definedName>
    <definedName name="Z_F7CEE388_E0C8_4B48_BADC_9AF53CD8038B_.wvu.FilterData" localSheetId="0" hidden="1">'10 Квартал финансирование'!#REF!</definedName>
    <definedName name="Z_F7CEE388_E0C8_4B48_BADC_9AF53CD8038B_.wvu.FilterData" localSheetId="1" hidden="1">'11 Квартал финансирование ист'!#REF!</definedName>
    <definedName name="Z_F7CEE388_E0C8_4B48_BADC_9AF53CD8038B_.wvu.FilterData" localSheetId="2" hidden="1">'12 Квартал освоение'!#REF!</definedName>
    <definedName name="Z_F7CEE388_E0C8_4B48_BADC_9AF53CD8038B_.wvu.FilterData" localSheetId="3" hidden="1">'13'!#REF!</definedName>
    <definedName name="Z_F7CEE388_E0C8_4B48_BADC_9AF53CD8038B_.wvu.FilterData" localSheetId="4" hidden="1">'14'!#REF!</definedName>
    <definedName name="Z_F7CEE388_E0C8_4B48_BADC_9AF53CD8038B_.wvu.FilterData" localSheetId="5" hidden="1">'15'!$A$26:$CO$30</definedName>
    <definedName name="Z_F7CEE388_E0C8_4B48_BADC_9AF53CD8038B_.wvu.FilterData" localSheetId="6" hidden="1">'16'!$A$25:$BS$30</definedName>
    <definedName name="Z_F7CEE388_E0C8_4B48_BADC_9AF53CD8038B_.wvu.FilterData" localSheetId="7" hidden="1">'17'!#REF!</definedName>
    <definedName name="Z_F828E264_E4CD_42AA_9BD3_81272E6657AC_.wvu.FilterData" localSheetId="0" hidden="1">'10 Квартал финансирование'!$A$26:$T$30</definedName>
    <definedName name="Z_F828E264_E4CD_42AA_9BD3_81272E6657AC_.wvu.FilterData" localSheetId="1" hidden="1">'11 Квартал финансирование ист'!$A$25:$X$32</definedName>
    <definedName name="Z_F828E264_E4CD_42AA_9BD3_81272E6657AC_.wvu.FilterData" localSheetId="2" hidden="1">'12 Квартал освоение'!$A$25:$V$32</definedName>
    <definedName name="Z_F828E264_E4CD_42AA_9BD3_81272E6657AC_.wvu.FilterData" localSheetId="3" hidden="1">'13'!$A$25:$CK$32</definedName>
    <definedName name="Z_F828E264_E4CD_42AA_9BD3_81272E6657AC_.wvu.FilterData" localSheetId="4" hidden="1">'14'!$A$25:$AN$30</definedName>
    <definedName name="Z_F828E264_E4CD_42AA_9BD3_81272E6657AC_.wvu.FilterData" localSheetId="5" hidden="1">'15'!$A$25:$CO$30</definedName>
    <definedName name="Z_F828E264_E4CD_42AA_9BD3_81272E6657AC_.wvu.FilterData" localSheetId="6" hidden="1">'16'!$A$25:$CL$30</definedName>
    <definedName name="Z_F828E264_E4CD_42AA_9BD3_81272E6657AC_.wvu.FilterData" localSheetId="7" hidden="1">'17'!$A$25:$CD$30</definedName>
    <definedName name="Z_F828E264_E4CD_42AA_9BD3_81272E6657AC_.wvu.FilterData" localSheetId="8" hidden="1">'18квКпкз'!$A$25:$CW$30</definedName>
    <definedName name="Z_F979D6CF_076C_43BF_8A89_212D37CD2E24_.wvu.FilterData" localSheetId="0" hidden="1">'10 Квартал финансирование'!#REF!</definedName>
    <definedName name="Z_F979D6CF_076C_43BF_8A89_212D37CD2E24_.wvu.FilterData" localSheetId="1" hidden="1">'11 Квартал финансирование ист'!#REF!</definedName>
    <definedName name="Z_F979D6CF_076C_43BF_8A89_212D37CD2E24_.wvu.FilterData" localSheetId="2" hidden="1">'12 Квартал освоение'!#REF!</definedName>
    <definedName name="Z_F979D6CF_076C_43BF_8A89_212D37CD2E24_.wvu.FilterData" localSheetId="3" hidden="1">'13'!#REF!</definedName>
    <definedName name="Z_F979D6CF_076C_43BF_8A89_212D37CD2E24_.wvu.FilterData" localSheetId="4" hidden="1">'14'!#REF!</definedName>
    <definedName name="Z_F979D6CF_076C_43BF_8A89_212D37CD2E24_.wvu.FilterData" localSheetId="5" hidden="1">'15'!$A$26:$AA$30</definedName>
    <definedName name="Z_F98F2E63_0546_4C4F_8D46_045300C4EEF7_.wvu.FilterData" localSheetId="0" hidden="1">'10 Квартал финансирование'!#REF!</definedName>
    <definedName name="Z_F98F2E63_0546_4C4F_8D46_045300C4EEF7_.wvu.FilterData" localSheetId="1" hidden="1">'11 Квартал финансирование ист'!#REF!</definedName>
    <definedName name="Z_F98F2E63_0546_4C4F_8D46_045300C4EEF7_.wvu.FilterData" localSheetId="2" hidden="1">'12 Квартал освоение'!#REF!</definedName>
    <definedName name="Z_F98F2E63_0546_4C4F_8D46_045300C4EEF7_.wvu.FilterData" localSheetId="3" hidden="1">'13'!#REF!</definedName>
    <definedName name="Z_F98F2E63_0546_4C4F_8D46_045300C4EEF7_.wvu.FilterData" localSheetId="4" hidden="1">'14'!#REF!</definedName>
    <definedName name="Z_F98F2E63_0546_4C4F_8D46_045300C4EEF7_.wvu.FilterData" localSheetId="5" hidden="1">'15'!$A$26:$AA$30</definedName>
    <definedName name="Z_F98F2E63_0546_4C4F_8D46_045300C4EEF7_.wvu.FilterData" localSheetId="6" hidden="1">'16'!$B$26:$BI$30</definedName>
    <definedName name="Z_F98F2E63_0546_4C4F_8D46_045300C4EEF7_.wvu.FilterData" localSheetId="7" hidden="1">'17'!#REF!</definedName>
    <definedName name="Z_FA81F55F_52DC_47A4_8472_C80E27D89AF5_.wvu.FilterData" localSheetId="7" hidden="1">'17'!#REF!</definedName>
    <definedName name="Z_FB08CD6B_30AF_4D5D_BBA2_72A2A4786C23_.wvu.FilterData" localSheetId="0" hidden="1">'10 Квартал финансирование'!#REF!</definedName>
    <definedName name="Z_FB08CD6B_30AF_4D5D_BBA2_72A2A4786C23_.wvu.FilterData" localSheetId="1" hidden="1">'11 Квартал финансирование ист'!#REF!</definedName>
    <definedName name="Z_FB08CD6B_30AF_4D5D_BBA2_72A2A4786C23_.wvu.FilterData" localSheetId="2" hidden="1">'12 Квартал освоение'!#REF!</definedName>
    <definedName name="Z_FB08CD6B_30AF_4D5D_BBA2_72A2A4786C23_.wvu.FilterData" localSheetId="3" hidden="1">'13'!#REF!</definedName>
    <definedName name="Z_FB08CD6B_30AF_4D5D_BBA2_72A2A4786C23_.wvu.FilterData" localSheetId="4" hidden="1">'14'!#REF!</definedName>
    <definedName name="Z_FB08CD6B_30AF_4D5D_BBA2_72A2A4786C23_.wvu.FilterData" localSheetId="5" hidden="1">'15'!$A$26:$AA$30</definedName>
    <definedName name="Z_FE1FF5C2_38C9_4730_8ABA_0FCC6B2C5655_.wvu.FilterData" localSheetId="0" hidden="1">'10 Квартал финансирование'!$A$25:$T$30</definedName>
    <definedName name="Z_FE1FF5C2_38C9_4730_8ABA_0FCC6B2C5655_.wvu.FilterData" localSheetId="1" hidden="1">'11 Квартал финансирование ист'!$A$25:$X$32</definedName>
    <definedName name="Z_FE1FF5C2_38C9_4730_8ABA_0FCC6B2C5655_.wvu.FilterData" localSheetId="2" hidden="1">'12 Квартал освоение'!$A$25:$V$34</definedName>
    <definedName name="Z_FE1FF5C2_38C9_4730_8ABA_0FCC6B2C5655_.wvu.FilterData" localSheetId="3" hidden="1">'13'!$A$25:$CK$32</definedName>
    <definedName name="Z_FE1FF5C2_38C9_4730_8ABA_0FCC6B2C5655_.wvu.FilterData" localSheetId="4" hidden="1">'14'!$A$25:$AN$30</definedName>
    <definedName name="Z_FE1FF5C2_38C9_4730_8ABA_0FCC6B2C5655_.wvu.FilterData" localSheetId="5" hidden="1">'15'!$A$26:$CO$30</definedName>
    <definedName name="Z_FE1FF5C2_38C9_4730_8ABA_0FCC6B2C5655_.wvu.FilterData" localSheetId="6" hidden="1">'16'!$A$25:$BS$30</definedName>
    <definedName name="Z_FE1FF5C2_38C9_4730_8ABA_0FCC6B2C5655_.wvu.FilterData" localSheetId="7" hidden="1">'17'!$A$26:$BC$30</definedName>
    <definedName name="Z_FF0BECDC_6018_439F_BA8A_653BFFBC84E9_.wvu.FilterData" localSheetId="0" hidden="1">'10 Квартал финансирование'!#REF!</definedName>
    <definedName name="Z_FF0BECDC_6018_439F_BA8A_653BFFBC84E9_.wvu.FilterData" localSheetId="1" hidden="1">'11 Квартал финансирование ист'!#REF!</definedName>
    <definedName name="Z_FF0BECDC_6018_439F_BA8A_653BFFBC84E9_.wvu.FilterData" localSheetId="2" hidden="1">'12 Квартал освоение'!#REF!</definedName>
    <definedName name="Z_FF0BECDC_6018_439F_BA8A_653BFFBC84E9_.wvu.FilterData" localSheetId="3" hidden="1">'13'!#REF!</definedName>
    <definedName name="Z_FF0BECDC_6018_439F_BA8A_653BFFBC84E9_.wvu.FilterData" localSheetId="4" hidden="1">'14'!#REF!</definedName>
    <definedName name="Z_FF0BECDC_6018_439F_BA8A_653BFFBC84E9_.wvu.FilterData" localSheetId="5" hidden="1">'15'!$A$26:$AA$30</definedName>
    <definedName name="ар4р5" localSheetId="11" hidden="1">{#N/A,#N/A,TRUE,"Лист1";#N/A,#N/A,TRUE,"Лист2";#N/A,#N/A,TRUE,"Лист3"}</definedName>
    <definedName name="ар4р5" hidden="1">{#N/A,#N/A,TRUE,"Лист1";#N/A,#N/A,TRUE,"Лист2";#N/A,#N/A,TRUE,"Лист3"}</definedName>
    <definedName name="вуув" localSheetId="11" hidden="1">{#N/A,#N/A,TRUE,"Лист1";#N/A,#N/A,TRUE,"Лист2";#N/A,#N/A,TRUE,"Лист3"}</definedName>
    <definedName name="вуув" hidden="1">{#N/A,#N/A,TRUE,"Лист1";#N/A,#N/A,TRUE,"Лист2";#N/A,#N/A,TRUE,"Лист3"}</definedName>
    <definedName name="грприрцфв00ав98" localSheetId="11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localSheetId="11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_xlnm.Print_Titles" localSheetId="0">'10 Квартал финансирование'!$A:$B,'10 Квартал финансирование'!$22:$25</definedName>
    <definedName name="_xlnm.Print_Titles" localSheetId="1">'11 Квартал финансирование ист'!$A:$B,'11 Квартал финансирование ист'!$21:$24</definedName>
    <definedName name="_xlnm.Print_Titles" localSheetId="2">'12 Квартал освоение'!$A:$B,'12 Квартал освоение'!$21:$25</definedName>
    <definedName name="_xlnm.Print_Titles" localSheetId="3">'13'!$A:$B,'13'!$20:$25</definedName>
    <definedName name="_xlnm.Print_Titles" localSheetId="4">'14'!$A:$B,'14'!$20:$25</definedName>
    <definedName name="_xlnm.Print_Titles" localSheetId="5">'15'!$A:$B,'15'!$20:$25</definedName>
    <definedName name="_xlnm.Print_Titles" localSheetId="6">'16'!$20:$25</definedName>
    <definedName name="_xlnm.Print_Titles" localSheetId="7">'17'!$21:$24</definedName>
    <definedName name="индцкавг98" localSheetId="11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кеппппппппппп" localSheetId="11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Марина">'[4]Формат ИПР(49)'!$D$2274:$EE$2704</definedName>
    <definedName name="мой">'[4]Формат ИПР(49)'!$E$2116:$GF$2266</definedName>
    <definedName name="надя">'[4]Формат ИПР(49)'!$U$3058:$GF$3208</definedName>
    <definedName name="_xlnm.Print_Area" localSheetId="0">'10 Квартал финансирование'!$A$1:$T$31</definedName>
    <definedName name="_xlnm.Print_Area" localSheetId="1">'11 Квартал финансирование ист'!$A$1:$AA$33</definedName>
    <definedName name="_xlnm.Print_Area" localSheetId="2">'12 Квартал освоение'!$A$1:$V$33</definedName>
    <definedName name="_xlnm.Print_Area" localSheetId="3">'13'!$A$1:$CK$32</definedName>
    <definedName name="_xlnm.Print_Area" localSheetId="4">'14'!$A$1:$AN$30</definedName>
    <definedName name="_xlnm.Print_Area" localSheetId="5">'15'!$A$1:$CO$30</definedName>
    <definedName name="_xlnm.Print_Area" localSheetId="6">'16'!$A$1:$BS$38</definedName>
    <definedName name="_xlnm.Print_Area" localSheetId="7">'17'!$A$1:$BC$30</definedName>
    <definedName name="_xlnm.Print_Area" localSheetId="8">'18квКпкз'!$A$1:$AS$30</definedName>
    <definedName name="_xlnm.Print_Area" localSheetId="9">'19квРасш'!$A$1:$M$31</definedName>
    <definedName name="прибыль3" localSheetId="11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р">'[4]Формат ИПР(49)'!$N$2718:$EG$3049</definedName>
    <definedName name="рис1" localSheetId="11" hidden="1">{#N/A,#N/A,TRUE,"Лист1";#N/A,#N/A,TRUE,"Лист2";#N/A,#N/A,TRUE,"Лист3"}</definedName>
    <definedName name="рис1" hidden="1">{#N/A,#N/A,TRUE,"Лист1";#N/A,#N/A,TRUE,"Лист2";#N/A,#N/A,TRUE,"Лист3"}</definedName>
    <definedName name="светл">'[4]Формат ИПР(49)'!#REF!</definedName>
    <definedName name="тп" localSheetId="11" hidden="1">{#N/A,#N/A,TRUE,"Лист1";#N/A,#N/A,TRUE,"Лист2";#N/A,#N/A,TRUE,"Лист3"}</definedName>
    <definedName name="тп" hidden="1">{#N/A,#N/A,TRUE,"Лист1";#N/A,#N/A,TRUE,"Лист2";#N/A,#N/A,TRUE,"Лист3"}</definedName>
    <definedName name="укеееукеееееееееееееее" localSheetId="11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ива" localSheetId="11" hidden="1">{#N/A,#N/A,TRUE,"Лист1";#N/A,#N/A,TRUE,"Лист2";#N/A,#N/A,TRUE,"Лист3"}</definedName>
    <definedName name="укеива" hidden="1">{#N/A,#N/A,TRUE,"Лист1";#N/A,#N/A,TRUE,"Лист2";#N/A,#N/A,TRUE,"Лист3"}</definedName>
    <definedName name="укеукеуеуе" localSheetId="11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укукпу" localSheetId="11" hidden="1">{#N/A,#N/A,TRUE,"Лист1";#N/A,#N/A,TRUE,"Лист2";#N/A,#N/A,TRUE,"Лист3"}</definedName>
    <definedName name="укукпу" hidden="1">{#N/A,#N/A,TRUE,"Лист1";#N/A,#N/A,TRUE,"Лист2";#N/A,#N/A,TRUE,"Лист3"}</definedName>
    <definedName name="ыуаы" localSheetId="11" hidden="1">{#N/A,#N/A,TRUE,"Лист1";#N/A,#N/A,TRUE,"Лист2";#N/A,#N/A,TRUE,"Лист3"}</definedName>
    <definedName name="ыуаы" hidden="1">{#N/A,#N/A,TRUE,"Лист1";#N/A,#N/A,TRUE,"Лист2";#N/A,#N/A,TRUE,"Лист3"}</definedName>
  </definedNames>
  <calcPr calcId="191029"/>
  <customWorkbookViews>
    <customWorkbookView name="Дьякивнич Марина Александровна - Личное представление" guid="{7DEB5728-2FB9-407E-AD51-935C096482A6}" mergeInterval="0" personalView="1" maximized="1" windowWidth="915" windowHeight="431" tabRatio="838" activeSheetId="1"/>
    <customWorkbookView name="Пышнограева Олеся Михайловна - Личное представление" guid="{8F1D26EC-2A17-448C-B03E-3E3FACB015C6}" mergeInterval="0" personalView="1" maximized="1" windowWidth="1916" windowHeight="821" tabRatio="755" activeSheetId="13"/>
    <customWorkbookView name="Соколова Инга Александровна - Личное представление" guid="{86ABB103-B007-4CE7-BE9F-F4EED57FA42A}" mergeInterval="0" personalView="1" maximized="1" windowWidth="1916" windowHeight="919" tabRatio="751" activeSheetId="10"/>
    <customWorkbookView name="Горбоконь Ольга Викторовна - Личное представление" guid="{2B944529-4431-4AE3-A585-21D645644E2B}" mergeInterval="0" personalView="1" xWindow="14" yWindow="39" windowWidth="869" windowHeight="798" tabRatio="755" activeSheetId="1"/>
    <customWorkbookView name="Солодий Артем Валерьевич - Личное представление" guid="{BC4BEA76-2C25-43DA-92FE-F6396D174A29}" mergeInterval="0" personalView="1" maximized="1" windowWidth="1916" windowHeight="821" tabRatio="751" activeSheetId="3"/>
    <customWorkbookView name="Борлакова Эльвира Аликовна - Личное представление" guid="{68608AB4-99AC-4E4C-A27D-0DD29BE6EC94}" mergeInterval="0" personalView="1" maximized="1" windowWidth="1916" windowHeight="855" tabRatio="751" activeSheetId="3"/>
    <customWorkbookView name="Устинович Илья Сергеевич - Личное представление" guid="{C676504B-35FD-4DBE-B657-AE4202CDC300}" mergeInterval="0" personalView="1" maximized="1" windowWidth="1840" windowHeight="840" tabRatio="755" activeSheetId="3"/>
    <customWorkbookView name="pishnograeva-om - Личное представление" guid="{9FD13701-59C5-4575-8840-0A14B14563AF}" mergeInterval="0" personalView="1" maximized="1" windowWidth="1276" windowHeight="809" tabRatio="813" activeSheetId="5"/>
    <customWorkbookView name="sovershenova-ea - Личное представление" guid="{C5EFF124-8741-4FB2-8DFD-FFFD2E175AA6}" mergeInterval="0" personalView="1" maximized="1" xWindow="1" yWindow="1" windowWidth="1920" windowHeight="878" tabRatio="813" activeSheetId="7"/>
    <customWorkbookView name="sarinyan-kv - Личное представление" guid="{8B1491E9-FF5D-4525-98A1-109CEAE14711}" mergeInterval="0" personalView="1" xWindow="872" yWindow="26" windowWidth="1046" windowHeight="862" tabRatio="813" activeSheetId="3"/>
    <customWorkbookView name="gorbokon-ov - Личное представление" guid="{7A5C0ADA-811C-434A-9B3E-CBAB5F597987}" mergeInterval="0" personalView="1" maximized="1" xWindow="1" yWindow="1" windowWidth="1280" windowHeight="799" tabRatio="813" activeSheetId="6"/>
    <customWorkbookView name="Турулин Виктор Валерьевич - Личное представление" guid="{087625E1-6442-4CFE-9ADB-7A5E7D20F421}" mergeInterval="0" personalView="1" maximized="1" windowWidth="1276" windowHeight="856" tabRatio="586" activeSheetId="8"/>
    <customWorkbookView name="ismunc-er - Личное представление" guid="{35E5254D-33D2-4F9E-A1A3-D8A4A840691E}" mergeInterval="0" personalView="1" maximized="1" windowWidth="1916" windowHeight="861" tabRatio="586" activeSheetId="5"/>
    <customWorkbookView name="Саринян Карина Валерьевна - Личное представление" guid="{CBCE1805-078A-40E0-B01A-2A86DFDA611F}" mergeInterval="0" personalView="1" maximized="1" windowWidth="1916" windowHeight="919" tabRatio="813" activeSheetId="4"/>
    <customWorkbookView name="Исмунц Элина Романовна - Личное представление" guid="{E222F804-7F63-4CAB-BA7F-EB015BC276B9}" mergeInterval="0" personalView="1" xWindow="-2" yWindow="36" windowWidth="751" windowHeight="808" tabRatio="755" activeSheetId="5"/>
    <customWorkbookView name="Боташева Бэла Султановна - Личное представление" guid="{802102DC-FBE0-4A84-A4E5-B623C4572B73}" mergeInterval="0" personalView="1" xWindow="19" yWindow="12" windowWidth="1359" windowHeight="773" tabRatio="813" activeSheetId="3"/>
    <customWorkbookView name="Машковская Екатерина Васильевна - Личное представление" guid="{91515713-F106-4382-8189-86D702C61567}" mergeInterval="0" personalView="1" maximized="1" windowWidth="1916" windowHeight="855" tabRatio="755" activeSheetId="3"/>
    <customWorkbookView name="Исаева Екатерина Васильевна - Личное представление" guid="{74CE0FEA-305F-4C35-BF60-A17DA60785C5}" mergeInterval="0" personalView="1" maximized="1" windowWidth="1916" windowHeight="855" tabRatio="570" activeSheetId="10"/>
    <customWorkbookView name="Федянцева Елена Анатольевна - Личное представление" guid="{D8D3CB24-28FF-45A0-9EF1-8CE95ADC0FB4}" mergeInterval="0" personalView="1" maximized="1" windowWidth="1902" windowHeight="817" tabRatio="755" activeSheetId="5"/>
    <customWorkbookView name="Верисокина Ирина Юрьевна - Личное представление" guid="{14462373-8022-4232-9A5A-0293BFE95EF6}" mergeInterval="0" personalView="1" xWindow="170" yWindow="36" windowWidth="1609" windowHeight="736" tabRatio="548" activeSheetId="1"/>
    <customWorkbookView name="Бондарь Юлия Михайловна - Личное представление" guid="{A7B02568-F1C7-42ED-9B48-AABC97950C38}" mergeInterval="0" personalView="1" maximized="1" windowWidth="1362" windowHeight="502" tabRatio="851" activeSheetId="13"/>
    <customWorkbookView name="Декушева Эльвира Аликовна - Личное представление" guid="{3902BEF4-66C6-44A2-871B-914527DC583C}" mergeInterval="0" personalView="1" maximized="1" xWindow="-8" yWindow="-8" windowWidth="1936" windowHeight="1056" tabRatio="774" activeSheetId="12"/>
    <customWorkbookView name="Шитик Елена Васильевна - Личное представление" guid="{331B88AC-E2A5-46CF-A00A-B330F6581491}" mergeInterval="0" personalView="1" maximized="1" xWindow="-8" yWindow="-8" windowWidth="1936" windowHeight="1056" tabRatio="755" activeSheetId="2"/>
    <customWorkbookView name="Андриянова Яна Владимировна - Личное представление" guid="{48A60FB0-9A73-41A3-99DB-17520660C91A}" mergeInterval="0" personalView="1" maximized="1" windowWidth="1916" windowHeight="855" tabRatio="766" activeSheetId="1"/>
    <customWorkbookView name="**** - Личное представление" guid="{DAC231B9-ECB4-49BA-ACD3-68C6025473BB}" mergeInterval="0" personalView="1" maximized="1" xWindow="-8" yWindow="-8" windowWidth="1936" windowHeight="1056" tabRatio="66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2" i="16" l="1"/>
  <c r="E412" i="16" s="1"/>
  <c r="D422" i="16"/>
  <c r="D412" i="16" s="1"/>
  <c r="E413" i="16"/>
  <c r="D413" i="16"/>
  <c r="E408" i="16"/>
  <c r="D408" i="16"/>
  <c r="E399" i="16"/>
  <c r="E398" i="16" s="1"/>
  <c r="E397" i="16" s="1"/>
  <c r="D399" i="16"/>
  <c r="D397" i="16" s="1"/>
  <c r="D372" i="16" s="1"/>
  <c r="D371" i="16" s="1"/>
  <c r="E392" i="16"/>
  <c r="D392" i="16"/>
  <c r="E389" i="16"/>
  <c r="D389" i="16"/>
  <c r="E385" i="16"/>
  <c r="E382" i="16" s="1"/>
  <c r="D385" i="16"/>
  <c r="E383" i="16"/>
  <c r="D383" i="16"/>
  <c r="D382" i="16" s="1"/>
  <c r="E375" i="16"/>
  <c r="D375" i="16"/>
  <c r="E374" i="16"/>
  <c r="E373" i="16" s="1"/>
  <c r="D373" i="16"/>
  <c r="E349" i="16"/>
  <c r="D349" i="16"/>
  <c r="E345" i="16"/>
  <c r="E344" i="16"/>
  <c r="E343" i="16"/>
  <c r="E341" i="16"/>
  <c r="E340" i="16"/>
  <c r="E339" i="16"/>
  <c r="E282" i="16"/>
  <c r="D282" i="16"/>
  <c r="E253" i="16"/>
  <c r="D253" i="16"/>
  <c r="E245" i="16"/>
  <c r="D245" i="16"/>
  <c r="E242" i="16"/>
  <c r="D242" i="16"/>
  <c r="E186" i="16"/>
  <c r="E184" i="16"/>
  <c r="D184" i="16"/>
  <c r="E180" i="16"/>
  <c r="D180" i="16"/>
  <c r="E177" i="16"/>
  <c r="D177" i="16"/>
  <c r="E167" i="16"/>
  <c r="D167" i="16"/>
  <c r="E166" i="16"/>
  <c r="E241" i="16" s="1"/>
  <c r="E249" i="16" s="1"/>
  <c r="D166" i="16"/>
  <c r="D241" i="16" s="1"/>
  <c r="D249" i="16" s="1"/>
  <c r="E162" i="16"/>
  <c r="D162" i="16"/>
  <c r="E134" i="16"/>
  <c r="D134" i="16"/>
  <c r="E124" i="16"/>
  <c r="D124" i="16"/>
  <c r="E123" i="16"/>
  <c r="E119" i="16"/>
  <c r="D119" i="16"/>
  <c r="E114" i="16"/>
  <c r="D114" i="16"/>
  <c r="E109" i="16"/>
  <c r="D109" i="16"/>
  <c r="E105" i="16"/>
  <c r="D105" i="16"/>
  <c r="E102" i="16"/>
  <c r="D102" i="16"/>
  <c r="E99" i="16"/>
  <c r="D99" i="16"/>
  <c r="E96" i="16"/>
  <c r="E95" i="16" s="1"/>
  <c r="D96" i="16"/>
  <c r="D95" i="16" s="1"/>
  <c r="E94" i="16"/>
  <c r="E122" i="16" s="1"/>
  <c r="D94" i="16"/>
  <c r="D122" i="16" s="1"/>
  <c r="E91" i="16"/>
  <c r="D91" i="16"/>
  <c r="E88" i="16"/>
  <c r="E116" i="16" s="1"/>
  <c r="D88" i="16"/>
  <c r="D116" i="16" s="1"/>
  <c r="E86" i="16"/>
  <c r="D86" i="16"/>
  <c r="E81" i="16"/>
  <c r="E80" i="16" s="1"/>
  <c r="E108" i="16" s="1"/>
  <c r="E159" i="16" s="1"/>
  <c r="E164" i="16" s="1"/>
  <c r="D81" i="16"/>
  <c r="D80" i="16" s="1"/>
  <c r="D108" i="16" s="1"/>
  <c r="E76" i="16"/>
  <c r="D76" i="16"/>
  <c r="E72" i="16"/>
  <c r="D72" i="16"/>
  <c r="E69" i="16"/>
  <c r="D69" i="16"/>
  <c r="E61" i="16"/>
  <c r="D61" i="16"/>
  <c r="E55" i="16"/>
  <c r="E54" i="16" s="1"/>
  <c r="E52" i="16" s="1"/>
  <c r="D55" i="16"/>
  <c r="D54" i="16" s="1"/>
  <c r="D52" i="16" s="1"/>
  <c r="E48" i="16"/>
  <c r="D48" i="16"/>
  <c r="E38" i="16"/>
  <c r="E37" i="16" s="1"/>
  <c r="D38" i="16"/>
  <c r="D37" i="16" s="1"/>
  <c r="E23" i="16"/>
  <c r="E22" i="16" s="1"/>
  <c r="D23" i="16"/>
  <c r="D22" i="16" s="1"/>
  <c r="D31" i="8"/>
  <c r="BY31" i="6"/>
  <c r="AT33" i="6"/>
  <c r="AS32" i="6"/>
  <c r="AS31" i="6"/>
  <c r="AL31" i="6"/>
  <c r="AK31" i="6"/>
  <c r="F31" i="6"/>
  <c r="E31" i="6"/>
  <c r="AL33" i="6"/>
  <c r="AK32" i="6"/>
  <c r="E32" i="6"/>
  <c r="F33" i="6"/>
  <c r="D31" i="6"/>
  <c r="E372" i="16" l="1"/>
  <c r="E371" i="16" s="1"/>
  <c r="E251" i="16"/>
  <c r="D129" i="16"/>
  <c r="D123" i="16" s="1"/>
  <c r="D159" i="16"/>
  <c r="D164" i="16" s="1"/>
  <c r="F164" i="16" s="1"/>
  <c r="D32" i="5"/>
  <c r="P32" i="5"/>
  <c r="P33" i="5"/>
  <c r="N32" i="5"/>
  <c r="N33" i="5"/>
  <c r="L32" i="5"/>
  <c r="L33" i="5"/>
  <c r="G33" i="4"/>
  <c r="Q32" i="3"/>
  <c r="Q33" i="3"/>
  <c r="O32" i="3"/>
  <c r="M32" i="3"/>
  <c r="K32" i="3"/>
  <c r="I32" i="3"/>
  <c r="K32" i="4" l="1"/>
  <c r="T32" i="4"/>
  <c r="E33" i="4"/>
  <c r="E32" i="4" s="1"/>
  <c r="F33" i="4"/>
  <c r="F32" i="4" s="1"/>
  <c r="G32" i="4"/>
  <c r="H33" i="4"/>
  <c r="H32" i="4" s="1"/>
  <c r="I33" i="4"/>
  <c r="I32" i="4" s="1"/>
  <c r="J33" i="4"/>
  <c r="J32" i="4" s="1"/>
  <c r="K33" i="4"/>
  <c r="L33" i="4"/>
  <c r="L32" i="4" s="1"/>
  <c r="M33" i="4"/>
  <c r="M32" i="4" s="1"/>
  <c r="N33" i="4"/>
  <c r="N32" i="4" s="1"/>
  <c r="P33" i="4"/>
  <c r="P32" i="4" s="1"/>
  <c r="Q33" i="4"/>
  <c r="Q32" i="4" s="1"/>
  <c r="R33" i="4"/>
  <c r="R32" i="4" s="1"/>
  <c r="S33" i="4"/>
  <c r="S32" i="4" s="1"/>
  <c r="T33" i="4"/>
  <c r="V33" i="4"/>
  <c r="V32" i="4" s="1"/>
  <c r="E31" i="4" l="1"/>
  <c r="F31" i="4"/>
  <c r="H31" i="4"/>
  <c r="I31" i="4"/>
  <c r="J31" i="4"/>
  <c r="K31" i="4"/>
  <c r="L31" i="4"/>
  <c r="M31" i="4"/>
  <c r="N31" i="4"/>
  <c r="P31" i="4"/>
  <c r="Q31" i="4"/>
  <c r="R31" i="4"/>
  <c r="S31" i="4"/>
  <c r="T31" i="4"/>
  <c r="V31" i="4"/>
  <c r="AO30" i="6" l="1"/>
  <c r="BL30" i="11" l="1"/>
  <c r="AD30" i="10"/>
  <c r="AD28" i="10" s="1"/>
  <c r="BC33" i="10"/>
  <c r="AX33" i="10" s="1"/>
  <c r="AS33" i="10" s="1"/>
  <c r="AN33" i="10" s="1"/>
  <c r="AI33" i="10" s="1"/>
  <c r="BB33" i="10"/>
  <c r="AW33" i="10" s="1"/>
  <c r="AR33" i="10" s="1"/>
  <c r="AM33" i="10" s="1"/>
  <c r="AH33" i="10" s="1"/>
  <c r="BA33" i="10"/>
  <c r="AZ33" i="10"/>
  <c r="AY33" i="10"/>
  <c r="AT33" i="10" s="1"/>
  <c r="AO33" i="10" s="1"/>
  <c r="AJ33" i="10" s="1"/>
  <c r="AE33" i="10" s="1"/>
  <c r="AV33" i="10"/>
  <c r="AQ33" i="10" s="1"/>
  <c r="AL33" i="10" s="1"/>
  <c r="AG33" i="10" s="1"/>
  <c r="AU33" i="10"/>
  <c r="AP33" i="10" s="1"/>
  <c r="AK33" i="10" s="1"/>
  <c r="AF33" i="10" s="1"/>
  <c r="BC32" i="10"/>
  <c r="BB32" i="10"/>
  <c r="AW32" i="10" s="1"/>
  <c r="AR32" i="10" s="1"/>
  <c r="AM32" i="10" s="1"/>
  <c r="AH32" i="10" s="1"/>
  <c r="BA32" i="10"/>
  <c r="AZ32" i="10"/>
  <c r="AU32" i="10" s="1"/>
  <c r="AP32" i="10" s="1"/>
  <c r="AK32" i="10" s="1"/>
  <c r="AF32" i="10" s="1"/>
  <c r="AY32" i="10"/>
  <c r="AT32" i="10" s="1"/>
  <c r="AO32" i="10" s="1"/>
  <c r="AJ32" i="10" s="1"/>
  <c r="AE32" i="10" s="1"/>
  <c r="AX32" i="10"/>
  <c r="AS32" i="10" s="1"/>
  <c r="AN32" i="10" s="1"/>
  <c r="AI32" i="10" s="1"/>
  <c r="AV32" i="10"/>
  <c r="AQ32" i="10"/>
  <c r="AL32" i="10" s="1"/>
  <c r="AG32" i="10" s="1"/>
  <c r="BO30" i="9"/>
  <c r="G30" i="9"/>
  <c r="AE30" i="9"/>
  <c r="BP33" i="9"/>
  <c r="J33" i="9"/>
  <c r="H33" i="9"/>
  <c r="F33" i="9"/>
  <c r="E33" i="9"/>
  <c r="BP32" i="9"/>
  <c r="J32" i="9"/>
  <c r="H32" i="9"/>
  <c r="F32" i="9"/>
  <c r="E32" i="9"/>
  <c r="AO30" i="8"/>
  <c r="AD29" i="10" l="1"/>
  <c r="AD27" i="10"/>
  <c r="AD26" i="10"/>
  <c r="I30" i="8"/>
  <c r="CM33" i="8"/>
  <c r="AP33" i="8"/>
  <c r="AN33" i="8"/>
  <c r="AM33" i="8"/>
  <c r="AL33" i="8"/>
  <c r="AK33" i="8"/>
  <c r="AJ33" i="8"/>
  <c r="AH33" i="8"/>
  <c r="Z33" i="8" s="1"/>
  <c r="R33" i="8" s="1"/>
  <c r="J33" i="8" s="1"/>
  <c r="CL33" i="8" s="1"/>
  <c r="AF33" i="8"/>
  <c r="X33" i="8" s="1"/>
  <c r="P33" i="8" s="1"/>
  <c r="H33" i="8" s="1"/>
  <c r="CJ33" i="8" s="1"/>
  <c r="AE33" i="8"/>
  <c r="AD33" i="8"/>
  <c r="V33" i="8" s="1"/>
  <c r="N33" i="8" s="1"/>
  <c r="F33" i="8" s="1"/>
  <c r="CH33" i="8" s="1"/>
  <c r="AC33" i="8"/>
  <c r="AB33" i="8"/>
  <c r="T33" i="8" s="1"/>
  <c r="L33" i="8" s="1"/>
  <c r="CN33" i="8" s="1"/>
  <c r="CK33" i="8"/>
  <c r="W33" i="8"/>
  <c r="O33" i="8" s="1"/>
  <c r="G33" i="8" s="1"/>
  <c r="U33" i="8"/>
  <c r="M33" i="8" s="1"/>
  <c r="E33" i="8" s="1"/>
  <c r="CG33" i="8" s="1"/>
  <c r="CM32" i="8"/>
  <c r="AP32" i="8"/>
  <c r="AN32" i="8"/>
  <c r="AM32" i="8"/>
  <c r="AL32" i="8"/>
  <c r="AK32" i="8"/>
  <c r="AJ32" i="8"/>
  <c r="AB32" i="8" s="1"/>
  <c r="T32" i="8" s="1"/>
  <c r="L32" i="8" s="1"/>
  <c r="CN32" i="8" s="1"/>
  <c r="AH32" i="8"/>
  <c r="Z32" i="8" s="1"/>
  <c r="R32" i="8" s="1"/>
  <c r="J32" i="8" s="1"/>
  <c r="CL32" i="8" s="1"/>
  <c r="AF32" i="8"/>
  <c r="X32" i="8" s="1"/>
  <c r="P32" i="8" s="1"/>
  <c r="H32" i="8" s="1"/>
  <c r="CJ32" i="8" s="1"/>
  <c r="AE32" i="8"/>
  <c r="AD32" i="8"/>
  <c r="V32" i="8" s="1"/>
  <c r="N32" i="8" s="1"/>
  <c r="F32" i="8" s="1"/>
  <c r="CH32" i="8" s="1"/>
  <c r="AC32" i="8"/>
  <c r="U32" i="8" s="1"/>
  <c r="M32" i="8" s="1"/>
  <c r="E32" i="8" s="1"/>
  <c r="CG32" i="8" s="1"/>
  <c r="CK32" i="8"/>
  <c r="W32" i="8"/>
  <c r="O32" i="8" s="1"/>
  <c r="G32" i="8" s="1"/>
  <c r="G30" i="7"/>
  <c r="CI32" i="6"/>
  <c r="CC30" i="6"/>
  <c r="I30" i="6"/>
  <c r="CG33" i="6"/>
  <c r="T31" i="5"/>
  <c r="CI30" i="6" l="1"/>
  <c r="CJ33" i="6"/>
  <c r="T30" i="5"/>
  <c r="F33" i="3"/>
  <c r="F30" i="3"/>
  <c r="F32" i="3"/>
  <c r="G32" i="3" s="1"/>
  <c r="T30" i="4" l="1"/>
  <c r="G33" i="3"/>
  <c r="D22" i="14" l="1"/>
  <c r="D429" i="14"/>
  <c r="G31" i="12" l="1"/>
  <c r="H31" i="12"/>
  <c r="I31" i="12"/>
  <c r="J31" i="12"/>
  <c r="K31" i="12"/>
  <c r="L31" i="12"/>
  <c r="M31" i="12"/>
  <c r="F31" i="12"/>
  <c r="CA30" i="11"/>
  <c r="CB30" i="11"/>
  <c r="CC30" i="11"/>
  <c r="CD30" i="11"/>
  <c r="CE30" i="11"/>
  <c r="CF30" i="11"/>
  <c r="CG30" i="11"/>
  <c r="CH30" i="11"/>
  <c r="CI30" i="11"/>
  <c r="CJ30" i="11"/>
  <c r="CK30" i="11"/>
  <c r="CL30" i="11"/>
  <c r="CM30" i="11"/>
  <c r="CN30" i="11"/>
  <c r="CO30" i="11"/>
  <c r="CP30" i="11"/>
  <c r="CQ30" i="11"/>
  <c r="CR30" i="11"/>
  <c r="CS30" i="11"/>
  <c r="CT30" i="11"/>
  <c r="CU30" i="11"/>
  <c r="CV30" i="11"/>
  <c r="CW30" i="11"/>
  <c r="AV30" i="11"/>
  <c r="AW30" i="11"/>
  <c r="AX30" i="11"/>
  <c r="AY30" i="11"/>
  <c r="AZ30" i="11"/>
  <c r="BA30" i="11"/>
  <c r="BB30" i="11"/>
  <c r="BC30" i="11"/>
  <c r="BD30" i="11"/>
  <c r="BE30" i="11"/>
  <c r="BF30" i="11"/>
  <c r="BG30" i="11"/>
  <c r="BH30" i="11"/>
  <c r="BI30" i="11"/>
  <c r="BJ30" i="11"/>
  <c r="BK30" i="11"/>
  <c r="BM30" i="11"/>
  <c r="BN30" i="11"/>
  <c r="BO30" i="11"/>
  <c r="BP30" i="11"/>
  <c r="BQ30" i="11"/>
  <c r="BR30" i="11"/>
  <c r="BS30" i="11"/>
  <c r="BT30" i="11"/>
  <c r="BU30" i="11"/>
  <c r="BV30" i="11"/>
  <c r="BW30" i="11"/>
  <c r="BX30" i="11"/>
  <c r="BY30" i="11"/>
  <c r="BZ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Y30" i="11"/>
  <c r="Z30" i="11"/>
  <c r="AA30" i="11"/>
  <c r="AB30" i="11"/>
  <c r="AC30" i="11"/>
  <c r="AD30" i="11"/>
  <c r="AE30" i="11"/>
  <c r="AF30" i="11"/>
  <c r="AG30" i="11"/>
  <c r="AH30" i="11"/>
  <c r="AI30" i="11"/>
  <c r="AJ30" i="11"/>
  <c r="AK30" i="11"/>
  <c r="AL30" i="11"/>
  <c r="AM30" i="11"/>
  <c r="AN30" i="11"/>
  <c r="AO30" i="11"/>
  <c r="AP30" i="11"/>
  <c r="AQ30" i="11"/>
  <c r="AR30" i="11"/>
  <c r="AS30" i="11"/>
  <c r="AT30" i="11"/>
  <c r="AU30" i="11"/>
  <c r="D30" i="11"/>
  <c r="AE30" i="10" l="1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F30" i="9"/>
  <c r="H30" i="9"/>
  <c r="I30" i="9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W30" i="9"/>
  <c r="X30" i="9"/>
  <c r="Y30" i="9"/>
  <c r="Z30" i="9"/>
  <c r="AA30" i="9"/>
  <c r="AB30" i="9"/>
  <c r="AC30" i="9"/>
  <c r="AD30" i="9"/>
  <c r="AF30" i="9"/>
  <c r="AG30" i="9"/>
  <c r="AH30" i="9"/>
  <c r="AI30" i="9"/>
  <c r="AJ30" i="9"/>
  <c r="AK30" i="9"/>
  <c r="AL30" i="9"/>
  <c r="AM30" i="9"/>
  <c r="AN30" i="9"/>
  <c r="AO30" i="9"/>
  <c r="AP30" i="9"/>
  <c r="AQ30" i="9"/>
  <c r="AR30" i="9"/>
  <c r="AS30" i="9"/>
  <c r="AT30" i="9"/>
  <c r="AU30" i="9"/>
  <c r="AV30" i="9"/>
  <c r="AW30" i="9"/>
  <c r="AX30" i="9"/>
  <c r="AY30" i="9"/>
  <c r="AZ30" i="9"/>
  <c r="BA30" i="9"/>
  <c r="BB30" i="9"/>
  <c r="BC30" i="9"/>
  <c r="BD30" i="9"/>
  <c r="BE30" i="9"/>
  <c r="BF30" i="9"/>
  <c r="BG30" i="9"/>
  <c r="BH30" i="9"/>
  <c r="BI30" i="9"/>
  <c r="BJ30" i="9"/>
  <c r="BK30" i="9"/>
  <c r="BL30" i="9"/>
  <c r="BM30" i="9"/>
  <c r="BN30" i="9"/>
  <c r="BP30" i="9"/>
  <c r="BR30" i="9"/>
  <c r="E30" i="9"/>
  <c r="F30" i="8"/>
  <c r="G30" i="8"/>
  <c r="H30" i="8"/>
  <c r="J30" i="8"/>
  <c r="K30" i="8"/>
  <c r="L30" i="8"/>
  <c r="M30" i="8"/>
  <c r="N30" i="8"/>
  <c r="O30" i="8"/>
  <c r="P30" i="8"/>
  <c r="R30" i="8"/>
  <c r="S30" i="8"/>
  <c r="T30" i="8"/>
  <c r="U30" i="8"/>
  <c r="V30" i="8"/>
  <c r="W30" i="8"/>
  <c r="X30" i="8"/>
  <c r="Z30" i="8"/>
  <c r="AA30" i="8"/>
  <c r="AB30" i="8"/>
  <c r="AC30" i="8"/>
  <c r="AD30" i="8"/>
  <c r="AE30" i="8"/>
  <c r="AF30" i="8"/>
  <c r="AH30" i="8"/>
  <c r="AI30" i="8"/>
  <c r="AJ30" i="8"/>
  <c r="AK30" i="8"/>
  <c r="AL30" i="8"/>
  <c r="AM30" i="8"/>
  <c r="AN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V30" i="8"/>
  <c r="BW30" i="8"/>
  <c r="BX30" i="8"/>
  <c r="BY30" i="8"/>
  <c r="BZ30" i="8"/>
  <c r="CA30" i="8"/>
  <c r="CB30" i="8"/>
  <c r="CC30" i="8"/>
  <c r="CD30" i="8"/>
  <c r="CE30" i="8"/>
  <c r="CF30" i="8"/>
  <c r="CG30" i="8"/>
  <c r="CH30" i="8"/>
  <c r="CI30" i="8"/>
  <c r="CJ30" i="8"/>
  <c r="CL30" i="8"/>
  <c r="CN30" i="8"/>
  <c r="E30" i="8"/>
  <c r="F30" i="7"/>
  <c r="H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AI30" i="7"/>
  <c r="AJ30" i="7"/>
  <c r="AK30" i="7"/>
  <c r="AL30" i="7"/>
  <c r="AM30" i="7"/>
  <c r="AN30" i="7"/>
  <c r="E30" i="7"/>
  <c r="AE30" i="6"/>
  <c r="AF30" i="6"/>
  <c r="AG30" i="6"/>
  <c r="AH30" i="6"/>
  <c r="AI30" i="6"/>
  <c r="AJ30" i="6"/>
  <c r="AM30" i="6"/>
  <c r="AN30" i="6"/>
  <c r="AP30" i="6"/>
  <c r="AR30" i="6"/>
  <c r="AS30" i="6"/>
  <c r="AT30" i="6"/>
  <c r="AU30" i="6"/>
  <c r="AV30" i="6"/>
  <c r="AW30" i="6"/>
  <c r="AX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  <c r="BO30" i="6"/>
  <c r="BP30" i="6"/>
  <c r="BQ30" i="6"/>
  <c r="BR30" i="6"/>
  <c r="BS30" i="6"/>
  <c r="BT30" i="6"/>
  <c r="BU30" i="6"/>
  <c r="BV30" i="6"/>
  <c r="BW30" i="6"/>
  <c r="BX30" i="6"/>
  <c r="BZ30" i="6"/>
  <c r="CA30" i="6"/>
  <c r="CB30" i="6"/>
  <c r="CD30" i="6"/>
  <c r="CF30" i="6"/>
  <c r="CH30" i="6"/>
  <c r="G30" i="6"/>
  <c r="H30" i="6"/>
  <c r="J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Y30" i="6"/>
  <c r="Z30" i="6"/>
  <c r="AA30" i="6"/>
  <c r="AB30" i="6"/>
  <c r="AC30" i="6"/>
  <c r="AD30" i="6"/>
  <c r="H30" i="5"/>
  <c r="I30" i="5"/>
  <c r="J30" i="5"/>
  <c r="K30" i="5"/>
  <c r="L30" i="5"/>
  <c r="M30" i="5"/>
  <c r="N30" i="5"/>
  <c r="O30" i="5"/>
  <c r="Q30" i="5"/>
  <c r="E30" i="5"/>
  <c r="H30" i="4"/>
  <c r="I30" i="4"/>
  <c r="J30" i="4"/>
  <c r="K30" i="4"/>
  <c r="L30" i="4"/>
  <c r="M30" i="4"/>
  <c r="P30" i="4"/>
  <c r="Q30" i="4"/>
  <c r="R30" i="4"/>
  <c r="S30" i="4"/>
  <c r="V30" i="4"/>
  <c r="E30" i="4"/>
  <c r="F30" i="4"/>
  <c r="R30" i="3"/>
  <c r="H30" i="3"/>
  <c r="H29" i="3" s="1"/>
  <c r="H28" i="3" s="1"/>
  <c r="H27" i="3" s="1"/>
  <c r="H26" i="3" s="1"/>
  <c r="I30" i="3"/>
  <c r="J30" i="3"/>
  <c r="K30" i="3"/>
  <c r="L30" i="3"/>
  <c r="M30" i="3"/>
  <c r="N30" i="3"/>
  <c r="N29" i="3" s="1"/>
  <c r="N28" i="3" s="1"/>
  <c r="N27" i="3" s="1"/>
  <c r="N26" i="3" s="1"/>
  <c r="P30" i="3"/>
  <c r="P29" i="3" s="1"/>
  <c r="P28" i="3" s="1"/>
  <c r="P27" i="3" s="1"/>
  <c r="P26" i="3" s="1"/>
  <c r="E30" i="3"/>
  <c r="E29" i="3"/>
  <c r="E28" i="3" s="1"/>
  <c r="E27" i="3" s="1"/>
  <c r="E26" i="3" s="1"/>
  <c r="I29" i="3"/>
  <c r="I28" i="3" s="1"/>
  <c r="I27" i="3" s="1"/>
  <c r="I26" i="3" s="1"/>
  <c r="J29" i="3"/>
  <c r="J28" i="3" s="1"/>
  <c r="J27" i="3" s="1"/>
  <c r="J26" i="3" s="1"/>
  <c r="K29" i="3"/>
  <c r="K28" i="3" s="1"/>
  <c r="K27" i="3" s="1"/>
  <c r="K26" i="3" s="1"/>
  <c r="L29" i="3"/>
  <c r="L28" i="3" s="1"/>
  <c r="L27" i="3" s="1"/>
  <c r="L26" i="3" s="1"/>
  <c r="M29" i="3"/>
  <c r="M28" i="3" s="1"/>
  <c r="M27" i="3" s="1"/>
  <c r="M26" i="3" s="1"/>
  <c r="F31" i="3"/>
  <c r="G31" i="3" s="1"/>
  <c r="AY31" i="10"/>
  <c r="AT31" i="10" s="1"/>
  <c r="AO31" i="10" s="1"/>
  <c r="AJ31" i="10" s="1"/>
  <c r="AE31" i="10" s="1"/>
  <c r="AZ31" i="10"/>
  <c r="AU31" i="10" s="1"/>
  <c r="AP31" i="10" s="1"/>
  <c r="AK31" i="10" s="1"/>
  <c r="AF31" i="10" s="1"/>
  <c r="BA31" i="10"/>
  <c r="AV31" i="10" s="1"/>
  <c r="AQ31" i="10" s="1"/>
  <c r="AL31" i="10" s="1"/>
  <c r="AG31" i="10" s="1"/>
  <c r="BB31" i="10"/>
  <c r="AW31" i="10" s="1"/>
  <c r="AR31" i="10" s="1"/>
  <c r="AM31" i="10" s="1"/>
  <c r="AH31" i="10" s="1"/>
  <c r="BC31" i="10"/>
  <c r="AX31" i="10" s="1"/>
  <c r="AS31" i="10" s="1"/>
  <c r="AN31" i="10" s="1"/>
  <c r="AI31" i="10" s="1"/>
  <c r="BP31" i="9"/>
  <c r="F31" i="9"/>
  <c r="H31" i="9"/>
  <c r="J31" i="9"/>
  <c r="E31" i="9"/>
  <c r="CM31" i="8"/>
  <c r="CM30" i="8" s="1"/>
  <c r="CN31" i="8"/>
  <c r="AJ31" i="8"/>
  <c r="AB31" i="8" s="1"/>
  <c r="T31" i="8" s="1"/>
  <c r="L31" i="8" s="1"/>
  <c r="AK31" i="8"/>
  <c r="AC31" i="8" s="1"/>
  <c r="U31" i="8" s="1"/>
  <c r="M31" i="8" s="1"/>
  <c r="E31" i="8" s="1"/>
  <c r="CG31" i="8" s="1"/>
  <c r="AL31" i="8"/>
  <c r="AD31" i="8" s="1"/>
  <c r="V31" i="8" s="1"/>
  <c r="N31" i="8" s="1"/>
  <c r="F31" i="8" s="1"/>
  <c r="CH31" i="8" s="1"/>
  <c r="AM31" i="8"/>
  <c r="AE31" i="8" s="1"/>
  <c r="W31" i="8" s="1"/>
  <c r="O31" i="8" s="1"/>
  <c r="G31" i="8" s="1"/>
  <c r="AN31" i="8"/>
  <c r="AF31" i="8" s="1"/>
  <c r="X31" i="8" s="1"/>
  <c r="P31" i="8" s="1"/>
  <c r="H31" i="8" s="1"/>
  <c r="CJ31" i="8" s="1"/>
  <c r="CK31" i="8"/>
  <c r="CK30" i="8" s="1"/>
  <c r="AP31" i="8"/>
  <c r="AH31" i="8" s="1"/>
  <c r="Z31" i="8" s="1"/>
  <c r="R31" i="8" s="1"/>
  <c r="J31" i="8" s="1"/>
  <c r="CL31" i="8" s="1"/>
  <c r="CJ31" i="6"/>
  <c r="CG31" i="6"/>
  <c r="CG30" i="6" s="1"/>
  <c r="N30" i="4"/>
  <c r="F449" i="14"/>
  <c r="G449" i="14" s="1"/>
  <c r="F448" i="14"/>
  <c r="G448" i="14" s="1"/>
  <c r="F447" i="14"/>
  <c r="G447" i="14" s="1"/>
  <c r="F446" i="14"/>
  <c r="G446" i="14" s="1"/>
  <c r="F445" i="14"/>
  <c r="G445" i="14" s="1"/>
  <c r="F444" i="14"/>
  <c r="G444" i="14" s="1"/>
  <c r="F443" i="14"/>
  <c r="G443" i="14" s="1"/>
  <c r="F442" i="14"/>
  <c r="G442" i="14" s="1"/>
  <c r="F441" i="14"/>
  <c r="G441" i="14" s="1"/>
  <c r="F440" i="14"/>
  <c r="G440" i="14" s="1"/>
  <c r="G439" i="14"/>
  <c r="F439" i="14"/>
  <c r="F438" i="14"/>
  <c r="G438" i="14" s="1"/>
  <c r="G437" i="14"/>
  <c r="F437" i="14"/>
  <c r="F436" i="14"/>
  <c r="G436" i="14" s="1"/>
  <c r="G435" i="14"/>
  <c r="F435" i="14"/>
  <c r="F434" i="14"/>
  <c r="G434" i="14" s="1"/>
  <c r="G433" i="14"/>
  <c r="F433" i="14"/>
  <c r="F432" i="14"/>
  <c r="G432" i="14" s="1"/>
  <c r="F431" i="14"/>
  <c r="G431" i="14" s="1"/>
  <c r="F430" i="14"/>
  <c r="G430" i="14" s="1"/>
  <c r="F429" i="14"/>
  <c r="G429" i="14" s="1"/>
  <c r="F428" i="14"/>
  <c r="G428" i="14" s="1"/>
  <c r="F427" i="14"/>
  <c r="G427" i="14" s="1"/>
  <c r="F426" i="14"/>
  <c r="G426" i="14" s="1"/>
  <c r="F425" i="14"/>
  <c r="G425" i="14" s="1"/>
  <c r="F424" i="14"/>
  <c r="G424" i="14" s="1"/>
  <c r="G423" i="14"/>
  <c r="F423" i="14"/>
  <c r="E422" i="14"/>
  <c r="F422" i="14" s="1"/>
  <c r="G422" i="14" s="1"/>
  <c r="D422" i="14"/>
  <c r="F421" i="14"/>
  <c r="G421" i="14" s="1"/>
  <c r="F420" i="14"/>
  <c r="G420" i="14" s="1"/>
  <c r="F419" i="14"/>
  <c r="G419" i="14" s="1"/>
  <c r="G418" i="14"/>
  <c r="F418" i="14"/>
  <c r="F417" i="14"/>
  <c r="G417" i="14" s="1"/>
  <c r="F416" i="14"/>
  <c r="G416" i="14" s="1"/>
  <c r="F415" i="14"/>
  <c r="G415" i="14" s="1"/>
  <c r="G414" i="14"/>
  <c r="F414" i="14"/>
  <c r="E413" i="14"/>
  <c r="F413" i="14" s="1"/>
  <c r="G413" i="14" s="1"/>
  <c r="D413" i="14"/>
  <c r="E412" i="14"/>
  <c r="D412" i="14"/>
  <c r="F411" i="14"/>
  <c r="G411" i="14" s="1"/>
  <c r="F410" i="14"/>
  <c r="G410" i="14" s="1"/>
  <c r="F409" i="14"/>
  <c r="G409" i="14" s="1"/>
  <c r="E408" i="14"/>
  <c r="D408" i="14"/>
  <c r="G407" i="14"/>
  <c r="F407" i="14"/>
  <c r="F406" i="14"/>
  <c r="G406" i="14" s="1"/>
  <c r="F405" i="14"/>
  <c r="G405" i="14" s="1"/>
  <c r="F404" i="14"/>
  <c r="G404" i="14" s="1"/>
  <c r="G403" i="14"/>
  <c r="F403" i="14"/>
  <c r="F402" i="14"/>
  <c r="G402" i="14" s="1"/>
  <c r="F401" i="14"/>
  <c r="G401" i="14" s="1"/>
  <c r="F400" i="14"/>
  <c r="G400" i="14" s="1"/>
  <c r="E399" i="14"/>
  <c r="E398" i="14" s="1"/>
  <c r="F398" i="14" s="1"/>
  <c r="G398" i="14" s="1"/>
  <c r="D399" i="14"/>
  <c r="D397" i="14" s="1"/>
  <c r="F396" i="14"/>
  <c r="G396" i="14" s="1"/>
  <c r="G395" i="14"/>
  <c r="F395" i="14"/>
  <c r="F394" i="14"/>
  <c r="G394" i="14" s="1"/>
  <c r="F393" i="14"/>
  <c r="G393" i="14" s="1"/>
  <c r="E392" i="14"/>
  <c r="F392" i="14" s="1"/>
  <c r="G392" i="14" s="1"/>
  <c r="D392" i="14"/>
  <c r="F391" i="14"/>
  <c r="G391" i="14" s="1"/>
  <c r="F390" i="14"/>
  <c r="G390" i="14" s="1"/>
  <c r="E389" i="14"/>
  <c r="F389" i="14" s="1"/>
  <c r="G389" i="14" s="1"/>
  <c r="D389" i="14"/>
  <c r="F388" i="14"/>
  <c r="G388" i="14" s="1"/>
  <c r="F387" i="14"/>
  <c r="G387" i="14" s="1"/>
  <c r="F386" i="14"/>
  <c r="G386" i="14" s="1"/>
  <c r="E385" i="14"/>
  <c r="F385" i="14" s="1"/>
  <c r="G385" i="14" s="1"/>
  <c r="D385" i="14"/>
  <c r="F384" i="14"/>
  <c r="G384" i="14" s="1"/>
  <c r="E383" i="14"/>
  <c r="F383" i="14" s="1"/>
  <c r="G383" i="14" s="1"/>
  <c r="D383" i="14"/>
  <c r="F381" i="14"/>
  <c r="G381" i="14" s="1"/>
  <c r="F380" i="14"/>
  <c r="G380" i="14" s="1"/>
  <c r="F379" i="14"/>
  <c r="G379" i="14" s="1"/>
  <c r="F378" i="14"/>
  <c r="G378" i="14" s="1"/>
  <c r="F377" i="14"/>
  <c r="G377" i="14" s="1"/>
  <c r="F376" i="14"/>
  <c r="G376" i="14" s="1"/>
  <c r="E375" i="14"/>
  <c r="D375" i="14"/>
  <c r="E349" i="14"/>
  <c r="F349" i="14" s="1"/>
  <c r="G349" i="14" s="1"/>
  <c r="D349" i="14"/>
  <c r="F348" i="14"/>
  <c r="G348" i="14" s="1"/>
  <c r="F347" i="14"/>
  <c r="G347" i="14" s="1"/>
  <c r="F346" i="14"/>
  <c r="G346" i="14" s="1"/>
  <c r="G345" i="14"/>
  <c r="F345" i="14"/>
  <c r="E344" i="14"/>
  <c r="F344" i="14" s="1"/>
  <c r="G344" i="14" s="1"/>
  <c r="F343" i="14"/>
  <c r="G343" i="14" s="1"/>
  <c r="G342" i="14"/>
  <c r="F342" i="14"/>
  <c r="F341" i="14"/>
  <c r="G341" i="14" s="1"/>
  <c r="F340" i="14"/>
  <c r="G340" i="14" s="1"/>
  <c r="E339" i="14"/>
  <c r="F339" i="14" s="1"/>
  <c r="G339" i="14" s="1"/>
  <c r="D339" i="14"/>
  <c r="F316" i="14"/>
  <c r="G316" i="14" s="1"/>
  <c r="F315" i="14"/>
  <c r="G315" i="14" s="1"/>
  <c r="F314" i="14"/>
  <c r="G314" i="14" s="1"/>
  <c r="F313" i="14"/>
  <c r="G313" i="14" s="1"/>
  <c r="F312" i="14"/>
  <c r="G312" i="14" s="1"/>
  <c r="F311" i="14"/>
  <c r="G311" i="14" s="1"/>
  <c r="D310" i="14"/>
  <c r="F309" i="14"/>
  <c r="G309" i="14" s="1"/>
  <c r="F308" i="14"/>
  <c r="G308" i="14" s="1"/>
  <c r="F307" i="14"/>
  <c r="G307" i="14" s="1"/>
  <c r="F306" i="14"/>
  <c r="G306" i="14" s="1"/>
  <c r="F305" i="14"/>
  <c r="G305" i="14" s="1"/>
  <c r="F303" i="14"/>
  <c r="G303" i="14" s="1"/>
  <c r="F302" i="14"/>
  <c r="G302" i="14" s="1"/>
  <c r="F301" i="14"/>
  <c r="G301" i="14" s="1"/>
  <c r="F300" i="14"/>
  <c r="G300" i="14" s="1"/>
  <c r="F299" i="14"/>
  <c r="G299" i="14" s="1"/>
  <c r="F298" i="14"/>
  <c r="G298" i="14" s="1"/>
  <c r="F297" i="14"/>
  <c r="G297" i="14" s="1"/>
  <c r="E296" i="14"/>
  <c r="F296" i="14" s="1"/>
  <c r="G296" i="14" s="1"/>
  <c r="F295" i="14"/>
  <c r="G295" i="14" s="1"/>
  <c r="F294" i="14"/>
  <c r="G294" i="14" s="1"/>
  <c r="F293" i="14"/>
  <c r="G293" i="14" s="1"/>
  <c r="F292" i="14"/>
  <c r="G292" i="14" s="1"/>
  <c r="F291" i="14"/>
  <c r="G291" i="14" s="1"/>
  <c r="F290" i="14"/>
  <c r="G290" i="14" s="1"/>
  <c r="F289" i="14"/>
  <c r="G289" i="14" s="1"/>
  <c r="F288" i="14"/>
  <c r="G288" i="14" s="1"/>
  <c r="F287" i="14"/>
  <c r="G287" i="14" s="1"/>
  <c r="F286" i="14"/>
  <c r="G286" i="14" s="1"/>
  <c r="G285" i="14"/>
  <c r="F285" i="14"/>
  <c r="F284" i="14"/>
  <c r="G284" i="14" s="1"/>
  <c r="F283" i="14"/>
  <c r="G283" i="14" s="1"/>
  <c r="D282" i="14"/>
  <c r="F281" i="14"/>
  <c r="G281" i="14" s="1"/>
  <c r="G280" i="14"/>
  <c r="F280" i="14"/>
  <c r="F279" i="14"/>
  <c r="G279" i="14" s="1"/>
  <c r="F278" i="14"/>
  <c r="G278" i="14" s="1"/>
  <c r="F277" i="14"/>
  <c r="G277" i="14" s="1"/>
  <c r="G276" i="14"/>
  <c r="F276" i="14"/>
  <c r="F275" i="14"/>
  <c r="G275" i="14" s="1"/>
  <c r="F274" i="14"/>
  <c r="G274" i="14" s="1"/>
  <c r="F273" i="14"/>
  <c r="G273" i="14" s="1"/>
  <c r="F272" i="14"/>
  <c r="G272" i="14" s="1"/>
  <c r="F271" i="14"/>
  <c r="G271" i="14" s="1"/>
  <c r="F270" i="14"/>
  <c r="G270" i="14" s="1"/>
  <c r="F269" i="14"/>
  <c r="G269" i="14" s="1"/>
  <c r="F268" i="14"/>
  <c r="G268" i="14" s="1"/>
  <c r="F267" i="14"/>
  <c r="G267" i="14" s="1"/>
  <c r="F266" i="14"/>
  <c r="G266" i="14" s="1"/>
  <c r="F265" i="14"/>
  <c r="G265" i="14" s="1"/>
  <c r="G264" i="14"/>
  <c r="F264" i="14"/>
  <c r="F263" i="14"/>
  <c r="G263" i="14" s="1"/>
  <c r="F262" i="14"/>
  <c r="G262" i="14" s="1"/>
  <c r="F261" i="14"/>
  <c r="G261" i="14" s="1"/>
  <c r="G260" i="14"/>
  <c r="F260" i="14"/>
  <c r="F259" i="14"/>
  <c r="G259" i="14" s="1"/>
  <c r="F258" i="14"/>
  <c r="G258" i="14" s="1"/>
  <c r="F257" i="14"/>
  <c r="G257" i="14" s="1"/>
  <c r="F256" i="14"/>
  <c r="G256" i="14" s="1"/>
  <c r="F255" i="14"/>
  <c r="G255" i="14" s="1"/>
  <c r="F254" i="14"/>
  <c r="G254" i="14" s="1"/>
  <c r="E253" i="14"/>
  <c r="F253" i="14" s="1"/>
  <c r="G253" i="14" s="1"/>
  <c r="F252" i="14"/>
  <c r="G252" i="14" s="1"/>
  <c r="F250" i="14"/>
  <c r="G250" i="14" s="1"/>
  <c r="F248" i="14"/>
  <c r="G248" i="14" s="1"/>
  <c r="F247" i="14"/>
  <c r="G247" i="14" s="1"/>
  <c r="F246" i="14"/>
  <c r="G246" i="14" s="1"/>
  <c r="E245" i="14"/>
  <c r="F245" i="14" s="1"/>
  <c r="G245" i="14" s="1"/>
  <c r="D245" i="14"/>
  <c r="F244" i="14"/>
  <c r="G244" i="14" s="1"/>
  <c r="F243" i="14"/>
  <c r="G243" i="14" s="1"/>
  <c r="E242" i="14"/>
  <c r="F242" i="14" s="1"/>
  <c r="G242" i="14" s="1"/>
  <c r="D242" i="14"/>
  <c r="F240" i="14"/>
  <c r="G240" i="14" s="1"/>
  <c r="F239" i="14"/>
  <c r="G239" i="14" s="1"/>
  <c r="F238" i="14"/>
  <c r="G238" i="14" s="1"/>
  <c r="F237" i="14"/>
  <c r="G237" i="14" s="1"/>
  <c r="F236" i="14"/>
  <c r="G236" i="14" s="1"/>
  <c r="F235" i="14"/>
  <c r="G235" i="14" s="1"/>
  <c r="F234" i="14"/>
  <c r="G234" i="14" s="1"/>
  <c r="F233" i="14"/>
  <c r="G233" i="14" s="1"/>
  <c r="F232" i="14"/>
  <c r="G232" i="14" s="1"/>
  <c r="F231" i="14"/>
  <c r="G231" i="14" s="1"/>
  <c r="F230" i="14"/>
  <c r="G230" i="14" s="1"/>
  <c r="F229" i="14"/>
  <c r="G229" i="14" s="1"/>
  <c r="F228" i="14"/>
  <c r="G228" i="14" s="1"/>
  <c r="F227" i="14"/>
  <c r="G227" i="14" s="1"/>
  <c r="F226" i="14"/>
  <c r="G226" i="14" s="1"/>
  <c r="F225" i="14"/>
  <c r="G225" i="14" s="1"/>
  <c r="F224" i="14"/>
  <c r="G224" i="14" s="1"/>
  <c r="F223" i="14"/>
  <c r="G223" i="14" s="1"/>
  <c r="F222" i="14"/>
  <c r="G222" i="14" s="1"/>
  <c r="F221" i="14"/>
  <c r="G221" i="14" s="1"/>
  <c r="F220" i="14"/>
  <c r="G220" i="14" s="1"/>
  <c r="F219" i="14"/>
  <c r="G219" i="14" s="1"/>
  <c r="F218" i="14"/>
  <c r="G218" i="14" s="1"/>
  <c r="F217" i="14"/>
  <c r="G217" i="14" s="1"/>
  <c r="F216" i="14"/>
  <c r="G216" i="14" s="1"/>
  <c r="F215" i="14"/>
  <c r="G215" i="14" s="1"/>
  <c r="F214" i="14"/>
  <c r="G214" i="14" s="1"/>
  <c r="F213" i="14"/>
  <c r="G213" i="14" s="1"/>
  <c r="F212" i="14"/>
  <c r="G212" i="14" s="1"/>
  <c r="F211" i="14"/>
  <c r="G211" i="14" s="1"/>
  <c r="F210" i="14"/>
  <c r="G210" i="14" s="1"/>
  <c r="F209" i="14"/>
  <c r="G209" i="14" s="1"/>
  <c r="F208" i="14"/>
  <c r="G208" i="14" s="1"/>
  <c r="F207" i="14"/>
  <c r="G207" i="14" s="1"/>
  <c r="F206" i="14"/>
  <c r="G206" i="14" s="1"/>
  <c r="F205" i="14"/>
  <c r="G205" i="14" s="1"/>
  <c r="F204" i="14"/>
  <c r="G204" i="14" s="1"/>
  <c r="F203" i="14"/>
  <c r="G203" i="14" s="1"/>
  <c r="G202" i="14"/>
  <c r="F202" i="14"/>
  <c r="F201" i="14"/>
  <c r="G201" i="14" s="1"/>
  <c r="F200" i="14"/>
  <c r="G200" i="14" s="1"/>
  <c r="F199" i="14"/>
  <c r="G199" i="14" s="1"/>
  <c r="F198" i="14"/>
  <c r="G198" i="14" s="1"/>
  <c r="F197" i="14"/>
  <c r="G197" i="14" s="1"/>
  <c r="F196" i="14"/>
  <c r="G196" i="14" s="1"/>
  <c r="F195" i="14"/>
  <c r="G195" i="14" s="1"/>
  <c r="E194" i="14"/>
  <c r="E184" i="14" s="1"/>
  <c r="F193" i="14"/>
  <c r="G193" i="14" s="1"/>
  <c r="F192" i="14"/>
  <c r="G192" i="14" s="1"/>
  <c r="F191" i="14"/>
  <c r="G191" i="14" s="1"/>
  <c r="F190" i="14"/>
  <c r="G190" i="14" s="1"/>
  <c r="F189" i="14"/>
  <c r="G189" i="14" s="1"/>
  <c r="G188" i="14"/>
  <c r="F188" i="14"/>
  <c r="F187" i="14"/>
  <c r="G187" i="14" s="1"/>
  <c r="E186" i="14"/>
  <c r="F186" i="14" s="1"/>
  <c r="G186" i="14" s="1"/>
  <c r="F185" i="14"/>
  <c r="G185" i="14" s="1"/>
  <c r="D184" i="14"/>
  <c r="E183" i="14"/>
  <c r="F183" i="14" s="1"/>
  <c r="G183" i="14" s="1"/>
  <c r="G182" i="14"/>
  <c r="F182" i="14"/>
  <c r="F181" i="14"/>
  <c r="G181" i="14" s="1"/>
  <c r="E180" i="14"/>
  <c r="D180" i="14"/>
  <c r="G179" i="14"/>
  <c r="F179" i="14"/>
  <c r="F178" i="14"/>
  <c r="G178" i="14" s="1"/>
  <c r="E177" i="14"/>
  <c r="D177" i="14"/>
  <c r="F176" i="14"/>
  <c r="G176" i="14" s="1"/>
  <c r="F175" i="14"/>
  <c r="G175" i="14" s="1"/>
  <c r="G174" i="14"/>
  <c r="E174" i="14"/>
  <c r="F174" i="14" s="1"/>
  <c r="F173" i="14"/>
  <c r="G173" i="14" s="1"/>
  <c r="E172" i="14"/>
  <c r="F171" i="14"/>
  <c r="G171" i="14" s="1"/>
  <c r="F170" i="14"/>
  <c r="G170" i="14" s="1"/>
  <c r="F169" i="14"/>
  <c r="G169" i="14" s="1"/>
  <c r="F168" i="14"/>
  <c r="G168" i="14" s="1"/>
  <c r="E167" i="14"/>
  <c r="D167" i="14"/>
  <c r="F163" i="14"/>
  <c r="G163" i="14" s="1"/>
  <c r="F162" i="14"/>
  <c r="G162" i="14" s="1"/>
  <c r="G161" i="14"/>
  <c r="F161" i="14"/>
  <c r="F160" i="14"/>
  <c r="G160" i="14" s="1"/>
  <c r="F158" i="14"/>
  <c r="G158" i="14" s="1"/>
  <c r="F157" i="14"/>
  <c r="G157" i="14" s="1"/>
  <c r="F156" i="14"/>
  <c r="G156" i="14" s="1"/>
  <c r="F155" i="14"/>
  <c r="G155" i="14" s="1"/>
  <c r="G154" i="14"/>
  <c r="F154" i="14"/>
  <c r="F153" i="14"/>
  <c r="G153" i="14" s="1"/>
  <c r="F152" i="14"/>
  <c r="G152" i="14" s="1"/>
  <c r="F151" i="14"/>
  <c r="G151" i="14" s="1"/>
  <c r="G150" i="14"/>
  <c r="F150" i="14"/>
  <c r="F149" i="14"/>
  <c r="G149" i="14" s="1"/>
  <c r="G148" i="14"/>
  <c r="F148" i="14"/>
  <c r="F147" i="14"/>
  <c r="G147" i="14" s="1"/>
  <c r="F146" i="14"/>
  <c r="G146" i="14" s="1"/>
  <c r="F145" i="14"/>
  <c r="G145" i="14" s="1"/>
  <c r="F144" i="14"/>
  <c r="G144" i="14" s="1"/>
  <c r="F143" i="14"/>
  <c r="G143" i="14" s="1"/>
  <c r="F142" i="14"/>
  <c r="G142" i="14" s="1"/>
  <c r="F141" i="14"/>
  <c r="G141" i="14" s="1"/>
  <c r="F140" i="14"/>
  <c r="G140" i="14" s="1"/>
  <c r="F139" i="14"/>
  <c r="G139" i="14" s="1"/>
  <c r="G138" i="14"/>
  <c r="F138" i="14"/>
  <c r="F137" i="14"/>
  <c r="G137" i="14" s="1"/>
  <c r="F136" i="14"/>
  <c r="G136" i="14" s="1"/>
  <c r="F135" i="14"/>
  <c r="G135" i="14" s="1"/>
  <c r="E134" i="14"/>
  <c r="D134" i="14"/>
  <c r="G133" i="14"/>
  <c r="F133" i="14"/>
  <c r="F132" i="14"/>
  <c r="G132" i="14" s="1"/>
  <c r="F131" i="14"/>
  <c r="G131" i="14" s="1"/>
  <c r="F130" i="14"/>
  <c r="G130" i="14" s="1"/>
  <c r="G129" i="14"/>
  <c r="F129" i="14"/>
  <c r="F128" i="14"/>
  <c r="G128" i="14" s="1"/>
  <c r="F127" i="14"/>
  <c r="G127" i="14" s="1"/>
  <c r="F126" i="14"/>
  <c r="G126" i="14" s="1"/>
  <c r="F125" i="14"/>
  <c r="G125" i="14" s="1"/>
  <c r="E124" i="14"/>
  <c r="E123" i="14" s="1"/>
  <c r="D124" i="14"/>
  <c r="F121" i="14"/>
  <c r="G121" i="14" s="1"/>
  <c r="F120" i="14"/>
  <c r="G120" i="14" s="1"/>
  <c r="E119" i="14"/>
  <c r="F119" i="14" s="1"/>
  <c r="G119" i="14" s="1"/>
  <c r="D119" i="14"/>
  <c r="F118" i="14"/>
  <c r="G118" i="14" s="1"/>
  <c r="F117" i="14"/>
  <c r="G117" i="14" s="1"/>
  <c r="F115" i="14"/>
  <c r="G115" i="14" s="1"/>
  <c r="F113" i="14"/>
  <c r="G113" i="14" s="1"/>
  <c r="G112" i="14"/>
  <c r="F112" i="14"/>
  <c r="F111" i="14"/>
  <c r="G111" i="14" s="1"/>
  <c r="F110" i="14"/>
  <c r="G110" i="14" s="1"/>
  <c r="E109" i="14"/>
  <c r="F109" i="14" s="1"/>
  <c r="G109" i="14" s="1"/>
  <c r="D109" i="14"/>
  <c r="F107" i="14"/>
  <c r="G107" i="14" s="1"/>
  <c r="F106" i="14"/>
  <c r="G106" i="14" s="1"/>
  <c r="E105" i="14"/>
  <c r="F105" i="14" s="1"/>
  <c r="G105" i="14" s="1"/>
  <c r="D105" i="14"/>
  <c r="D102" i="14" s="1"/>
  <c r="F104" i="14"/>
  <c r="G104" i="14" s="1"/>
  <c r="F103" i="14"/>
  <c r="G103" i="14" s="1"/>
  <c r="E102" i="14"/>
  <c r="F101" i="14"/>
  <c r="G101" i="14" s="1"/>
  <c r="F100" i="14"/>
  <c r="G100" i="14" s="1"/>
  <c r="E99" i="14"/>
  <c r="E96" i="14" s="1"/>
  <c r="F96" i="14" s="1"/>
  <c r="G96" i="14" s="1"/>
  <c r="D99" i="14"/>
  <c r="D96" i="14" s="1"/>
  <c r="F98" i="14"/>
  <c r="G98" i="14" s="1"/>
  <c r="G97" i="14"/>
  <c r="F97" i="14"/>
  <c r="E94" i="14"/>
  <c r="E122" i="14" s="1"/>
  <c r="F122" i="14" s="1"/>
  <c r="G122" i="14" s="1"/>
  <c r="F93" i="14"/>
  <c r="G93" i="14" s="1"/>
  <c r="F92" i="14"/>
  <c r="G92" i="14" s="1"/>
  <c r="E91" i="14"/>
  <c r="F91" i="14" s="1"/>
  <c r="G91" i="14" s="1"/>
  <c r="D91" i="14"/>
  <c r="F90" i="14"/>
  <c r="G90" i="14" s="1"/>
  <c r="F89" i="14"/>
  <c r="G89" i="14" s="1"/>
  <c r="E88" i="14"/>
  <c r="E116" i="14" s="1"/>
  <c r="D88" i="14"/>
  <c r="D116" i="14" s="1"/>
  <c r="F87" i="14"/>
  <c r="G87" i="14" s="1"/>
  <c r="E86" i="14"/>
  <c r="E114" i="14" s="1"/>
  <c r="F114" i="14" s="1"/>
  <c r="G114" i="14" s="1"/>
  <c r="D86" i="14"/>
  <c r="F85" i="14"/>
  <c r="G85" i="14" s="1"/>
  <c r="F84" i="14"/>
  <c r="G84" i="14" s="1"/>
  <c r="F83" i="14"/>
  <c r="G83" i="14" s="1"/>
  <c r="F82" i="14"/>
  <c r="G82" i="14" s="1"/>
  <c r="E81" i="14"/>
  <c r="F81" i="14" s="1"/>
  <c r="G81" i="14" s="1"/>
  <c r="D81" i="14"/>
  <c r="F79" i="14"/>
  <c r="G79" i="14" s="1"/>
  <c r="F78" i="14"/>
  <c r="G78" i="14" s="1"/>
  <c r="F77" i="14"/>
  <c r="G77" i="14" s="1"/>
  <c r="E76" i="14"/>
  <c r="D76" i="14"/>
  <c r="F75" i="14"/>
  <c r="G75" i="14" s="1"/>
  <c r="F74" i="14"/>
  <c r="G74" i="14" s="1"/>
  <c r="G73" i="14"/>
  <c r="F73" i="14"/>
  <c r="F72" i="14"/>
  <c r="G72" i="14" s="1"/>
  <c r="E72" i="14"/>
  <c r="D72" i="14"/>
  <c r="F71" i="14"/>
  <c r="G71" i="14" s="1"/>
  <c r="G70" i="14"/>
  <c r="F70" i="14"/>
  <c r="E69" i="14"/>
  <c r="F69" i="14" s="1"/>
  <c r="G69" i="14" s="1"/>
  <c r="D69" i="14"/>
  <c r="F68" i="14"/>
  <c r="G68" i="14" s="1"/>
  <c r="F67" i="14"/>
  <c r="G67" i="14" s="1"/>
  <c r="F66" i="14"/>
  <c r="G66" i="14" s="1"/>
  <c r="G65" i="14"/>
  <c r="F65" i="14"/>
  <c r="F64" i="14"/>
  <c r="G64" i="14" s="1"/>
  <c r="F63" i="14"/>
  <c r="G63" i="14" s="1"/>
  <c r="F62" i="14"/>
  <c r="G62" i="14" s="1"/>
  <c r="E61" i="14"/>
  <c r="D61" i="14"/>
  <c r="F61" i="14" s="1"/>
  <c r="G61" i="14" s="1"/>
  <c r="F60" i="14"/>
  <c r="G60" i="14" s="1"/>
  <c r="F59" i="14"/>
  <c r="G59" i="14" s="1"/>
  <c r="G58" i="14"/>
  <c r="F58" i="14"/>
  <c r="F57" i="14"/>
  <c r="G57" i="14" s="1"/>
  <c r="F56" i="14"/>
  <c r="G56" i="14" s="1"/>
  <c r="E55" i="14"/>
  <c r="D55" i="14"/>
  <c r="D54" i="14" s="1"/>
  <c r="D52" i="14" s="1"/>
  <c r="F53" i="14"/>
  <c r="G53" i="14" s="1"/>
  <c r="G51" i="14"/>
  <c r="F51" i="14"/>
  <c r="F50" i="14"/>
  <c r="G50" i="14" s="1"/>
  <c r="F49" i="14"/>
  <c r="G49" i="14" s="1"/>
  <c r="E48" i="14"/>
  <c r="D48" i="14"/>
  <c r="F47" i="14"/>
  <c r="G47" i="14" s="1"/>
  <c r="G46" i="14"/>
  <c r="F46" i="14"/>
  <c r="F45" i="14"/>
  <c r="G45" i="14" s="1"/>
  <c r="F44" i="14"/>
  <c r="G44" i="14" s="1"/>
  <c r="F43" i="14"/>
  <c r="G43" i="14" s="1"/>
  <c r="G42" i="14"/>
  <c r="F42" i="14"/>
  <c r="F41" i="14"/>
  <c r="G41" i="14" s="1"/>
  <c r="F40" i="14"/>
  <c r="G40" i="14" s="1"/>
  <c r="F39" i="14"/>
  <c r="G39" i="14" s="1"/>
  <c r="E38" i="14"/>
  <c r="D38" i="14"/>
  <c r="F38" i="14" s="1"/>
  <c r="G38" i="14" s="1"/>
  <c r="G36" i="14"/>
  <c r="F36" i="14"/>
  <c r="F35" i="14"/>
  <c r="G35" i="14" s="1"/>
  <c r="F34" i="14"/>
  <c r="G34" i="14" s="1"/>
  <c r="F33" i="14"/>
  <c r="G33" i="14" s="1"/>
  <c r="F32" i="14"/>
  <c r="G32" i="14" s="1"/>
  <c r="F31" i="14"/>
  <c r="G31" i="14" s="1"/>
  <c r="G30" i="14"/>
  <c r="F30" i="14"/>
  <c r="F29" i="14"/>
  <c r="G29" i="14" s="1"/>
  <c r="F28" i="14"/>
  <c r="G28" i="14" s="1"/>
  <c r="F27" i="14"/>
  <c r="G27" i="14" s="1"/>
  <c r="G26" i="14"/>
  <c r="F26" i="14"/>
  <c r="F25" i="14"/>
  <c r="G25" i="14" s="1"/>
  <c r="F24" i="14"/>
  <c r="G24" i="14" s="1"/>
  <c r="E23" i="14"/>
  <c r="F23" i="14" s="1"/>
  <c r="G23" i="14" s="1"/>
  <c r="D23" i="14"/>
  <c r="O31" i="3" l="1"/>
  <c r="AG30" i="8"/>
  <c r="Y30" i="8"/>
  <c r="Q30" i="8"/>
  <c r="G29" i="3"/>
  <c r="G28" i="3" s="1"/>
  <c r="G27" i="3" s="1"/>
  <c r="G26" i="3" s="1"/>
  <c r="F29" i="3"/>
  <c r="F28" i="3" s="1"/>
  <c r="F27" i="3" s="1"/>
  <c r="F26" i="3" s="1"/>
  <c r="D95" i="14"/>
  <c r="D108" i="14" s="1"/>
  <c r="D159" i="14" s="1"/>
  <c r="D164" i="14" s="1"/>
  <c r="E22" i="14"/>
  <c r="F22" i="14" s="1"/>
  <c r="G22" i="14" s="1"/>
  <c r="E37" i="14"/>
  <c r="F37" i="14" s="1"/>
  <c r="G37" i="14" s="1"/>
  <c r="F55" i="14"/>
  <c r="G55" i="14" s="1"/>
  <c r="F116" i="14"/>
  <c r="G116" i="14" s="1"/>
  <c r="D123" i="14"/>
  <c r="F123" i="14" s="1"/>
  <c r="G123" i="14" s="1"/>
  <c r="F194" i="14"/>
  <c r="G194" i="14" s="1"/>
  <c r="E382" i="14"/>
  <c r="F382" i="14" s="1"/>
  <c r="G382" i="14" s="1"/>
  <c r="F399" i="14"/>
  <c r="G399" i="14" s="1"/>
  <c r="F180" i="14"/>
  <c r="G180" i="14" s="1"/>
  <c r="F99" i="14"/>
  <c r="G99" i="14" s="1"/>
  <c r="E282" i="14"/>
  <c r="F282" i="14" s="1"/>
  <c r="G282" i="14" s="1"/>
  <c r="F76" i="14"/>
  <c r="G76" i="14" s="1"/>
  <c r="F86" i="14"/>
  <c r="G86" i="14" s="1"/>
  <c r="D374" i="14"/>
  <c r="D373" i="14" s="1"/>
  <c r="D372" i="14" s="1"/>
  <c r="D371" i="14" s="1"/>
  <c r="E397" i="14"/>
  <c r="F397" i="14" s="1"/>
  <c r="G397" i="14" s="1"/>
  <c r="D37" i="14"/>
  <c r="F102" i="14"/>
  <c r="G102" i="14" s="1"/>
  <c r="D166" i="14"/>
  <c r="D304" i="14" s="1"/>
  <c r="F177" i="14"/>
  <c r="G177" i="14" s="1"/>
  <c r="D382" i="14"/>
  <c r="F408" i="14"/>
  <c r="G408" i="14" s="1"/>
  <c r="D241" i="14"/>
  <c r="D249" i="14" s="1"/>
  <c r="F48" i="14"/>
  <c r="G48" i="14" s="1"/>
  <c r="F94" i="14"/>
  <c r="G94" i="14" s="1"/>
  <c r="E54" i="14"/>
  <c r="E95" i="14"/>
  <c r="F95" i="14" s="1"/>
  <c r="G95" i="14" s="1"/>
  <c r="F124" i="14"/>
  <c r="G124" i="14" s="1"/>
  <c r="F134" i="14"/>
  <c r="G134" i="14" s="1"/>
  <c r="F184" i="14"/>
  <c r="G184" i="14" s="1"/>
  <c r="E80" i="14"/>
  <c r="F88" i="14"/>
  <c r="G88" i="14" s="1"/>
  <c r="E310" i="14"/>
  <c r="F172" i="14"/>
  <c r="F167" i="14"/>
  <c r="G167" i="14" s="1"/>
  <c r="E374" i="14"/>
  <c r="F375" i="14"/>
  <c r="G375" i="14" s="1"/>
  <c r="E166" i="14"/>
  <c r="F412" i="14"/>
  <c r="G412" i="14" s="1"/>
  <c r="Q31" i="3" l="1"/>
  <c r="O29" i="3"/>
  <c r="O28" i="3" s="1"/>
  <c r="O27" i="3" s="1"/>
  <c r="O26" i="3" s="1"/>
  <c r="D251" i="14"/>
  <c r="F374" i="14"/>
  <c r="G374" i="14" s="1"/>
  <c r="E373" i="14"/>
  <c r="E241" i="14"/>
  <c r="E304" i="14"/>
  <c r="F304" i="14" s="1"/>
  <c r="G304" i="14" s="1"/>
  <c r="E251" i="14"/>
  <c r="F251" i="14" s="1"/>
  <c r="G251" i="14" s="1"/>
  <c r="F166" i="14"/>
  <c r="G166" i="14" s="1"/>
  <c r="G172" i="14"/>
  <c r="F310" i="14"/>
  <c r="G310" i="14" s="1"/>
  <c r="E52" i="14"/>
  <c r="F52" i="14" s="1"/>
  <c r="G52" i="14" s="1"/>
  <c r="F54" i="14"/>
  <c r="G54" i="14" s="1"/>
  <c r="E108" i="14"/>
  <c r="F80" i="14"/>
  <c r="G80" i="14" s="1"/>
  <c r="E159" i="14" l="1"/>
  <c r="F108" i="14"/>
  <c r="G108" i="14" s="1"/>
  <c r="E249" i="14"/>
  <c r="F249" i="14" s="1"/>
  <c r="G249" i="14" s="1"/>
  <c r="F241" i="14"/>
  <c r="G241" i="14" s="1"/>
  <c r="E372" i="14"/>
  <c r="F373" i="14"/>
  <c r="G373" i="14" s="1"/>
  <c r="E164" i="14" l="1"/>
  <c r="F164" i="14" s="1"/>
  <c r="G164" i="14" s="1"/>
  <c r="F159" i="14"/>
  <c r="G159" i="14" s="1"/>
  <c r="F372" i="14"/>
  <c r="G372" i="14" s="1"/>
  <c r="E371" i="14"/>
  <c r="F371" i="14" s="1"/>
  <c r="G371" i="14" s="1"/>
  <c r="U29" i="5" l="1"/>
  <c r="U28" i="5" s="1"/>
  <c r="U27" i="5" s="1"/>
  <c r="U26" i="5" s="1"/>
  <c r="G30" i="12" l="1"/>
  <c r="G29" i="12" s="1"/>
  <c r="G28" i="12" s="1"/>
  <c r="G27" i="12" s="1"/>
  <c r="G26" i="12" s="1"/>
  <c r="H30" i="12"/>
  <c r="H29" i="12" s="1"/>
  <c r="H28" i="12" s="1"/>
  <c r="H27" i="12" s="1"/>
  <c r="H26" i="12" s="1"/>
  <c r="I30" i="12"/>
  <c r="I29" i="12" s="1"/>
  <c r="I28" i="12" s="1"/>
  <c r="I27" i="12" s="1"/>
  <c r="I26" i="12" s="1"/>
  <c r="J30" i="12"/>
  <c r="J29" i="12" s="1"/>
  <c r="J28" i="12" s="1"/>
  <c r="J27" i="12" s="1"/>
  <c r="J26" i="12" s="1"/>
  <c r="K30" i="12"/>
  <c r="K29" i="12" s="1"/>
  <c r="K28" i="12" s="1"/>
  <c r="K27" i="12" s="1"/>
  <c r="K26" i="12" s="1"/>
  <c r="L30" i="12"/>
  <c r="L29" i="12" s="1"/>
  <c r="L28" i="12" s="1"/>
  <c r="L27" i="12" s="1"/>
  <c r="L26" i="12" s="1"/>
  <c r="M30" i="12"/>
  <c r="M29" i="12" s="1"/>
  <c r="M28" i="12" s="1"/>
  <c r="M27" i="12" s="1"/>
  <c r="M26" i="12" s="1"/>
  <c r="F30" i="12"/>
  <c r="F29" i="12" s="1"/>
  <c r="F28" i="12" s="1"/>
  <c r="F27" i="12" s="1"/>
  <c r="F26" i="12" s="1"/>
  <c r="E29" i="11"/>
  <c r="E28" i="11" s="1"/>
  <c r="E27" i="11" s="1"/>
  <c r="E26" i="11" s="1"/>
  <c r="F29" i="11"/>
  <c r="F28" i="11" s="1"/>
  <c r="F27" i="11" s="1"/>
  <c r="F26" i="11" s="1"/>
  <c r="G29" i="11"/>
  <c r="G28" i="11" s="1"/>
  <c r="G27" i="11" s="1"/>
  <c r="G26" i="11" s="1"/>
  <c r="H29" i="11"/>
  <c r="H28" i="11" s="1"/>
  <c r="H27" i="11" s="1"/>
  <c r="H26" i="11" s="1"/>
  <c r="I29" i="11"/>
  <c r="I28" i="11" s="1"/>
  <c r="I27" i="11" s="1"/>
  <c r="I26" i="11" s="1"/>
  <c r="J29" i="11"/>
  <c r="J28" i="11" s="1"/>
  <c r="J27" i="11" s="1"/>
  <c r="J26" i="11" s="1"/>
  <c r="K29" i="11"/>
  <c r="K28" i="11" s="1"/>
  <c r="K27" i="11" s="1"/>
  <c r="K26" i="11" s="1"/>
  <c r="L29" i="11"/>
  <c r="L28" i="11" s="1"/>
  <c r="L27" i="11" s="1"/>
  <c r="L26" i="11" s="1"/>
  <c r="M29" i="11"/>
  <c r="M28" i="11" s="1"/>
  <c r="M27" i="11" s="1"/>
  <c r="M26" i="11" s="1"/>
  <c r="N29" i="11"/>
  <c r="N28" i="11" s="1"/>
  <c r="N27" i="11" s="1"/>
  <c r="N26" i="11" s="1"/>
  <c r="O29" i="11"/>
  <c r="O28" i="11" s="1"/>
  <c r="O27" i="11" s="1"/>
  <c r="O26" i="11" s="1"/>
  <c r="P29" i="11"/>
  <c r="P28" i="11" s="1"/>
  <c r="P27" i="11" s="1"/>
  <c r="P26" i="11" s="1"/>
  <c r="Q29" i="11"/>
  <c r="Q28" i="11" s="1"/>
  <c r="Q27" i="11" s="1"/>
  <c r="Q26" i="11" s="1"/>
  <c r="R29" i="11"/>
  <c r="R28" i="11" s="1"/>
  <c r="R27" i="11" s="1"/>
  <c r="R26" i="11" s="1"/>
  <c r="S29" i="11"/>
  <c r="S28" i="11" s="1"/>
  <c r="S27" i="11" s="1"/>
  <c r="S26" i="11" s="1"/>
  <c r="T29" i="11"/>
  <c r="T28" i="11" s="1"/>
  <c r="T27" i="11" s="1"/>
  <c r="T26" i="11" s="1"/>
  <c r="U29" i="11"/>
  <c r="U28" i="11" s="1"/>
  <c r="U27" i="11" s="1"/>
  <c r="U26" i="11" s="1"/>
  <c r="V29" i="11"/>
  <c r="V28" i="11" s="1"/>
  <c r="V27" i="11" s="1"/>
  <c r="V26" i="11" s="1"/>
  <c r="W29" i="11"/>
  <c r="W28" i="11" s="1"/>
  <c r="W27" i="11" s="1"/>
  <c r="W26" i="11" s="1"/>
  <c r="X29" i="11"/>
  <c r="X28" i="11" s="1"/>
  <c r="X27" i="11" s="1"/>
  <c r="X26" i="11" s="1"/>
  <c r="Y29" i="11"/>
  <c r="Y28" i="11" s="1"/>
  <c r="Y27" i="11" s="1"/>
  <c r="Y26" i="11" s="1"/>
  <c r="Z29" i="11"/>
  <c r="Z28" i="11" s="1"/>
  <c r="Z27" i="11" s="1"/>
  <c r="Z26" i="11" s="1"/>
  <c r="AA29" i="11"/>
  <c r="AA28" i="11" s="1"/>
  <c r="AA27" i="11" s="1"/>
  <c r="AA26" i="11" s="1"/>
  <c r="AB29" i="11"/>
  <c r="AB28" i="11" s="1"/>
  <c r="AB27" i="11" s="1"/>
  <c r="AB26" i="11" s="1"/>
  <c r="AC29" i="11"/>
  <c r="AC28" i="11" s="1"/>
  <c r="AC27" i="11" s="1"/>
  <c r="AC26" i="11" s="1"/>
  <c r="AD29" i="11"/>
  <c r="AD28" i="11" s="1"/>
  <c r="AD27" i="11" s="1"/>
  <c r="AD26" i="11" s="1"/>
  <c r="AE29" i="11"/>
  <c r="AE28" i="11" s="1"/>
  <c r="AE27" i="11" s="1"/>
  <c r="AE26" i="11" s="1"/>
  <c r="AF29" i="11"/>
  <c r="AF28" i="11" s="1"/>
  <c r="AF27" i="11" s="1"/>
  <c r="AF26" i="11" s="1"/>
  <c r="AG29" i="11"/>
  <c r="AG28" i="11" s="1"/>
  <c r="AG27" i="11" s="1"/>
  <c r="AG26" i="11" s="1"/>
  <c r="AH29" i="11"/>
  <c r="AH28" i="11" s="1"/>
  <c r="AH27" i="11" s="1"/>
  <c r="AH26" i="11" s="1"/>
  <c r="AI29" i="11"/>
  <c r="AI28" i="11" s="1"/>
  <c r="AI27" i="11" s="1"/>
  <c r="AI26" i="11" s="1"/>
  <c r="AJ29" i="11"/>
  <c r="AJ28" i="11" s="1"/>
  <c r="AJ27" i="11" s="1"/>
  <c r="AJ26" i="11" s="1"/>
  <c r="AK29" i="11"/>
  <c r="AK28" i="11" s="1"/>
  <c r="AK27" i="11" s="1"/>
  <c r="AK26" i="11" s="1"/>
  <c r="AL29" i="11"/>
  <c r="AL28" i="11" s="1"/>
  <c r="AL27" i="11" s="1"/>
  <c r="AL26" i="11" s="1"/>
  <c r="AM29" i="11"/>
  <c r="AM28" i="11" s="1"/>
  <c r="AM27" i="11" s="1"/>
  <c r="AM26" i="11" s="1"/>
  <c r="AN29" i="11"/>
  <c r="AN28" i="11" s="1"/>
  <c r="AN27" i="11" s="1"/>
  <c r="AN26" i="11" s="1"/>
  <c r="AO29" i="11"/>
  <c r="AO28" i="11" s="1"/>
  <c r="AO27" i="11" s="1"/>
  <c r="AO26" i="11" s="1"/>
  <c r="AP29" i="11"/>
  <c r="AP28" i="11" s="1"/>
  <c r="AP27" i="11" s="1"/>
  <c r="AP26" i="11" s="1"/>
  <c r="AQ29" i="11"/>
  <c r="AQ28" i="11" s="1"/>
  <c r="AQ27" i="11" s="1"/>
  <c r="AQ26" i="11" s="1"/>
  <c r="AR29" i="11"/>
  <c r="AR28" i="11" s="1"/>
  <c r="AR27" i="11" s="1"/>
  <c r="AR26" i="11" s="1"/>
  <c r="AS29" i="11"/>
  <c r="AS28" i="11" s="1"/>
  <c r="AS27" i="11" s="1"/>
  <c r="AS26" i="11" s="1"/>
  <c r="AV29" i="11"/>
  <c r="AV28" i="11" s="1"/>
  <c r="AV27" i="11" s="1"/>
  <c r="AV26" i="11" s="1"/>
  <c r="AW29" i="11"/>
  <c r="AW28" i="11" s="1"/>
  <c r="AW27" i="11" s="1"/>
  <c r="AW26" i="11" s="1"/>
  <c r="AX29" i="11"/>
  <c r="AX28" i="11" s="1"/>
  <c r="AX27" i="11" s="1"/>
  <c r="AX26" i="11" s="1"/>
  <c r="AY29" i="11"/>
  <c r="AY28" i="11" s="1"/>
  <c r="AY27" i="11" s="1"/>
  <c r="AY26" i="11" s="1"/>
  <c r="AZ29" i="11"/>
  <c r="AZ28" i="11" s="1"/>
  <c r="AZ27" i="11" s="1"/>
  <c r="AZ26" i="11" s="1"/>
  <c r="BA29" i="11"/>
  <c r="BA28" i="11" s="1"/>
  <c r="BA27" i="11" s="1"/>
  <c r="BA26" i="11" s="1"/>
  <c r="BB29" i="11"/>
  <c r="BB28" i="11" s="1"/>
  <c r="BB27" i="11" s="1"/>
  <c r="BB26" i="11" s="1"/>
  <c r="BC29" i="11"/>
  <c r="BC28" i="11" s="1"/>
  <c r="BC27" i="11" s="1"/>
  <c r="BC26" i="11" s="1"/>
  <c r="BD29" i="11"/>
  <c r="BD28" i="11" s="1"/>
  <c r="BD27" i="11" s="1"/>
  <c r="BD26" i="11" s="1"/>
  <c r="BE29" i="11"/>
  <c r="BE28" i="11" s="1"/>
  <c r="BE27" i="11" s="1"/>
  <c r="BE26" i="11" s="1"/>
  <c r="BF29" i="11"/>
  <c r="BF28" i="11" s="1"/>
  <c r="BF27" i="11" s="1"/>
  <c r="BF26" i="11" s="1"/>
  <c r="BG29" i="11"/>
  <c r="BG28" i="11" s="1"/>
  <c r="BG27" i="11" s="1"/>
  <c r="BG26" i="11" s="1"/>
  <c r="BH29" i="11"/>
  <c r="BH28" i="11" s="1"/>
  <c r="BH27" i="11" s="1"/>
  <c r="BH26" i="11" s="1"/>
  <c r="BI29" i="11"/>
  <c r="BI28" i="11" s="1"/>
  <c r="BI27" i="11" s="1"/>
  <c r="BI26" i="11" s="1"/>
  <c r="BJ29" i="11"/>
  <c r="BJ28" i="11" s="1"/>
  <c r="BJ27" i="11" s="1"/>
  <c r="BJ26" i="11" s="1"/>
  <c r="BK29" i="11"/>
  <c r="BK28" i="11" s="1"/>
  <c r="BK27" i="11" s="1"/>
  <c r="BK26" i="11" s="1"/>
  <c r="BL29" i="11"/>
  <c r="BL28" i="11" s="1"/>
  <c r="BL27" i="11" s="1"/>
  <c r="BL26" i="11" s="1"/>
  <c r="BM29" i="11"/>
  <c r="BM28" i="11" s="1"/>
  <c r="BM27" i="11" s="1"/>
  <c r="BM26" i="11" s="1"/>
  <c r="BN29" i="11"/>
  <c r="BN28" i="11" s="1"/>
  <c r="BN27" i="11" s="1"/>
  <c r="BN26" i="11" s="1"/>
  <c r="BO29" i="11"/>
  <c r="BO28" i="11" s="1"/>
  <c r="BO27" i="11" s="1"/>
  <c r="BO26" i="11" s="1"/>
  <c r="BP29" i="11"/>
  <c r="BP28" i="11" s="1"/>
  <c r="BP27" i="11" s="1"/>
  <c r="BP26" i="11" s="1"/>
  <c r="BQ29" i="11"/>
  <c r="BQ28" i="11" s="1"/>
  <c r="BQ27" i="11" s="1"/>
  <c r="BQ26" i="11" s="1"/>
  <c r="BR29" i="11"/>
  <c r="BR28" i="11" s="1"/>
  <c r="BR27" i="11" s="1"/>
  <c r="BR26" i="11" s="1"/>
  <c r="BS29" i="11"/>
  <c r="BS28" i="11" s="1"/>
  <c r="BS27" i="11" s="1"/>
  <c r="BS26" i="11" s="1"/>
  <c r="BT29" i="11"/>
  <c r="BT28" i="11" s="1"/>
  <c r="BT27" i="11" s="1"/>
  <c r="BT26" i="11" s="1"/>
  <c r="BU29" i="11"/>
  <c r="BU28" i="11" s="1"/>
  <c r="BU27" i="11" s="1"/>
  <c r="BU26" i="11" s="1"/>
  <c r="BV29" i="11"/>
  <c r="BV28" i="11" s="1"/>
  <c r="BV27" i="11" s="1"/>
  <c r="BV26" i="11" s="1"/>
  <c r="BW29" i="11"/>
  <c r="BW28" i="11" s="1"/>
  <c r="BW27" i="11" s="1"/>
  <c r="BW26" i="11" s="1"/>
  <c r="BX29" i="11"/>
  <c r="BX28" i="11" s="1"/>
  <c r="BX27" i="11" s="1"/>
  <c r="BX26" i="11" s="1"/>
  <c r="BY29" i="11"/>
  <c r="BY28" i="11" s="1"/>
  <c r="BY27" i="11" s="1"/>
  <c r="BY26" i="11" s="1"/>
  <c r="BZ29" i="11"/>
  <c r="BZ28" i="11" s="1"/>
  <c r="BZ27" i="11" s="1"/>
  <c r="BZ26" i="11" s="1"/>
  <c r="CB29" i="11"/>
  <c r="CB28" i="11" s="1"/>
  <c r="CB27" i="11" s="1"/>
  <c r="CB26" i="11" s="1"/>
  <c r="CC29" i="11"/>
  <c r="CC28" i="11" s="1"/>
  <c r="CC27" i="11" s="1"/>
  <c r="CC26" i="11" s="1"/>
  <c r="CD29" i="11"/>
  <c r="CD28" i="11" s="1"/>
  <c r="CD27" i="11" s="1"/>
  <c r="CD26" i="11" s="1"/>
  <c r="CE29" i="11"/>
  <c r="CE28" i="11" s="1"/>
  <c r="CE27" i="11" s="1"/>
  <c r="CE26" i="11" s="1"/>
  <c r="CF29" i="11"/>
  <c r="CF28" i="11" s="1"/>
  <c r="CF27" i="11" s="1"/>
  <c r="CF26" i="11" s="1"/>
  <c r="CG29" i="11"/>
  <c r="CG28" i="11" s="1"/>
  <c r="CG27" i="11" s="1"/>
  <c r="CG26" i="11" s="1"/>
  <c r="CH29" i="11"/>
  <c r="CH28" i="11" s="1"/>
  <c r="CH27" i="11" s="1"/>
  <c r="CH26" i="11" s="1"/>
  <c r="CI29" i="11"/>
  <c r="CI28" i="11" s="1"/>
  <c r="CI27" i="11" s="1"/>
  <c r="CI26" i="11" s="1"/>
  <c r="CJ29" i="11"/>
  <c r="CJ28" i="11" s="1"/>
  <c r="CJ27" i="11" s="1"/>
  <c r="CJ26" i="11" s="1"/>
  <c r="CK29" i="11"/>
  <c r="CK28" i="11" s="1"/>
  <c r="CK27" i="11" s="1"/>
  <c r="CK26" i="11" s="1"/>
  <c r="CL29" i="11"/>
  <c r="CL28" i="11" s="1"/>
  <c r="CL27" i="11" s="1"/>
  <c r="CL26" i="11" s="1"/>
  <c r="CM29" i="11"/>
  <c r="CM28" i="11" s="1"/>
  <c r="CM27" i="11" s="1"/>
  <c r="CM26" i="11" s="1"/>
  <c r="CN29" i="11"/>
  <c r="CN28" i="11" s="1"/>
  <c r="CN27" i="11" s="1"/>
  <c r="CN26" i="11" s="1"/>
  <c r="CO29" i="11"/>
  <c r="CO28" i="11" s="1"/>
  <c r="CO27" i="11" s="1"/>
  <c r="CO26" i="11" s="1"/>
  <c r="CP29" i="11"/>
  <c r="CP28" i="11" s="1"/>
  <c r="CP27" i="11" s="1"/>
  <c r="CP26" i="11" s="1"/>
  <c r="CQ29" i="11"/>
  <c r="CQ28" i="11" s="1"/>
  <c r="CQ27" i="11" s="1"/>
  <c r="CQ26" i="11" s="1"/>
  <c r="CR29" i="11"/>
  <c r="CR28" i="11" s="1"/>
  <c r="CR27" i="11" s="1"/>
  <c r="CR26" i="11" s="1"/>
  <c r="CS29" i="11"/>
  <c r="CS28" i="11" s="1"/>
  <c r="CS27" i="11" s="1"/>
  <c r="CS26" i="11" s="1"/>
  <c r="CT29" i="11"/>
  <c r="CT28" i="11" s="1"/>
  <c r="CT27" i="11" s="1"/>
  <c r="CT26" i="11" s="1"/>
  <c r="CU29" i="11"/>
  <c r="CU28" i="11" s="1"/>
  <c r="CU27" i="11" s="1"/>
  <c r="CU26" i="11" s="1"/>
  <c r="CV29" i="11"/>
  <c r="CV28" i="11" s="1"/>
  <c r="CV27" i="11" s="1"/>
  <c r="CV26" i="11" s="1"/>
  <c r="CW29" i="11"/>
  <c r="CW28" i="11" s="1"/>
  <c r="CW27" i="11" s="1"/>
  <c r="CW26" i="11" s="1"/>
  <c r="D29" i="11"/>
  <c r="D28" i="11" s="1"/>
  <c r="D27" i="11" s="1"/>
  <c r="D26" i="11" s="1"/>
  <c r="AK29" i="10"/>
  <c r="AK28" i="10" s="1"/>
  <c r="AK27" i="10" s="1"/>
  <c r="AK26" i="10" s="1"/>
  <c r="AL29" i="10"/>
  <c r="AL28" i="10" s="1"/>
  <c r="AL27" i="10" s="1"/>
  <c r="AL26" i="10" s="1"/>
  <c r="AM29" i="10"/>
  <c r="AM28" i="10" s="1"/>
  <c r="AM27" i="10" s="1"/>
  <c r="AM26" i="10" s="1"/>
  <c r="AN29" i="10"/>
  <c r="AN28" i="10" s="1"/>
  <c r="AN27" i="10" s="1"/>
  <c r="AN26" i="10" s="1"/>
  <c r="AP29" i="10"/>
  <c r="AP28" i="10" s="1"/>
  <c r="AP27" i="10" s="1"/>
  <c r="AP26" i="10" s="1"/>
  <c r="AQ29" i="10"/>
  <c r="AQ28" i="10" s="1"/>
  <c r="AQ27" i="10" s="1"/>
  <c r="AQ26" i="10" s="1"/>
  <c r="AR29" i="10"/>
  <c r="AR28" i="10" s="1"/>
  <c r="AR27" i="10" s="1"/>
  <c r="AR26" i="10" s="1"/>
  <c r="AS29" i="10"/>
  <c r="AS28" i="10" s="1"/>
  <c r="AS27" i="10" s="1"/>
  <c r="AS26" i="10" s="1"/>
  <c r="AU29" i="10"/>
  <c r="AU28" i="10" s="1"/>
  <c r="AU27" i="10" s="1"/>
  <c r="AU26" i="10" s="1"/>
  <c r="AV29" i="10"/>
  <c r="AV28" i="10" s="1"/>
  <c r="AV27" i="10" s="1"/>
  <c r="AV26" i="10" s="1"/>
  <c r="AW29" i="10"/>
  <c r="AW28" i="10" s="1"/>
  <c r="AW27" i="10" s="1"/>
  <c r="AW26" i="10" s="1"/>
  <c r="AX29" i="10"/>
  <c r="AX28" i="10" s="1"/>
  <c r="AX27" i="10" s="1"/>
  <c r="AX26" i="10" s="1"/>
  <c r="AZ29" i="10"/>
  <c r="AZ28" i="10" s="1"/>
  <c r="AZ27" i="10" s="1"/>
  <c r="AZ26" i="10" s="1"/>
  <c r="BA29" i="10"/>
  <c r="BA28" i="10" s="1"/>
  <c r="BA27" i="10" s="1"/>
  <c r="BA26" i="10" s="1"/>
  <c r="BB29" i="10"/>
  <c r="BB28" i="10" s="1"/>
  <c r="BB27" i="10" s="1"/>
  <c r="BB26" i="10" s="1"/>
  <c r="BC29" i="10"/>
  <c r="BC28" i="10" s="1"/>
  <c r="BC27" i="10" s="1"/>
  <c r="BC26" i="10" s="1"/>
  <c r="D29" i="10"/>
  <c r="D28" i="10" s="1"/>
  <c r="D27" i="10" s="1"/>
  <c r="D26" i="10" s="1"/>
  <c r="AL29" i="9"/>
  <c r="AL28" i="9" s="1"/>
  <c r="AL27" i="9" s="1"/>
  <c r="AL26" i="9" s="1"/>
  <c r="K29" i="9"/>
  <c r="K28" i="9" s="1"/>
  <c r="K27" i="9" s="1"/>
  <c r="K26" i="9" s="1"/>
  <c r="L29" i="9"/>
  <c r="L28" i="9" s="1"/>
  <c r="L27" i="9" s="1"/>
  <c r="L26" i="9" s="1"/>
  <c r="M29" i="9"/>
  <c r="M28" i="9" s="1"/>
  <c r="M27" i="9" s="1"/>
  <c r="M26" i="9" s="1"/>
  <c r="N29" i="9"/>
  <c r="N28" i="9" s="1"/>
  <c r="N27" i="9" s="1"/>
  <c r="N26" i="9" s="1"/>
  <c r="O29" i="9"/>
  <c r="O28" i="9" s="1"/>
  <c r="O27" i="9" s="1"/>
  <c r="O26" i="9" s="1"/>
  <c r="P29" i="9"/>
  <c r="P28" i="9" s="1"/>
  <c r="P27" i="9" s="1"/>
  <c r="P26" i="9" s="1"/>
  <c r="Q29" i="9"/>
  <c r="Q28" i="9" s="1"/>
  <c r="Q27" i="9" s="1"/>
  <c r="Q26" i="9" s="1"/>
  <c r="R29" i="9"/>
  <c r="R28" i="9" s="1"/>
  <c r="R27" i="9" s="1"/>
  <c r="R26" i="9" s="1"/>
  <c r="S29" i="9"/>
  <c r="S28" i="9" s="1"/>
  <c r="S27" i="9" s="1"/>
  <c r="S26" i="9" s="1"/>
  <c r="T29" i="9"/>
  <c r="T28" i="9" s="1"/>
  <c r="T27" i="9" s="1"/>
  <c r="T26" i="9" s="1"/>
  <c r="U29" i="9"/>
  <c r="U28" i="9" s="1"/>
  <c r="U27" i="9" s="1"/>
  <c r="U26" i="9" s="1"/>
  <c r="V29" i="9"/>
  <c r="V28" i="9" s="1"/>
  <c r="V27" i="9" s="1"/>
  <c r="V26" i="9" s="1"/>
  <c r="W29" i="9"/>
  <c r="W28" i="9" s="1"/>
  <c r="W27" i="9" s="1"/>
  <c r="W26" i="9" s="1"/>
  <c r="X29" i="9"/>
  <c r="X28" i="9" s="1"/>
  <c r="X27" i="9" s="1"/>
  <c r="X26" i="9" s="1"/>
  <c r="Y29" i="9"/>
  <c r="Y28" i="9" s="1"/>
  <c r="Y27" i="9" s="1"/>
  <c r="Y26" i="9" s="1"/>
  <c r="Z29" i="9"/>
  <c r="Z28" i="9" s="1"/>
  <c r="Z27" i="9" s="1"/>
  <c r="Z26" i="9" s="1"/>
  <c r="AA29" i="9"/>
  <c r="AA28" i="9" s="1"/>
  <c r="AA27" i="9" s="1"/>
  <c r="AA26" i="9" s="1"/>
  <c r="AB29" i="9"/>
  <c r="AB28" i="9" s="1"/>
  <c r="AB27" i="9" s="1"/>
  <c r="AB26" i="9" s="1"/>
  <c r="AC29" i="9"/>
  <c r="AC28" i="9" s="1"/>
  <c r="AC27" i="9" s="1"/>
  <c r="AC26" i="9" s="1"/>
  <c r="AD29" i="9"/>
  <c r="AD28" i="9" s="1"/>
  <c r="AD27" i="9" s="1"/>
  <c r="AD26" i="9" s="1"/>
  <c r="AE29" i="9"/>
  <c r="AE28" i="9" s="1"/>
  <c r="AE27" i="9" s="1"/>
  <c r="AE26" i="9" s="1"/>
  <c r="AF29" i="9"/>
  <c r="AF28" i="9" s="1"/>
  <c r="AF27" i="9" s="1"/>
  <c r="AF26" i="9" s="1"/>
  <c r="AG29" i="9"/>
  <c r="AG28" i="9" s="1"/>
  <c r="AG27" i="9" s="1"/>
  <c r="AG26" i="9" s="1"/>
  <c r="AH29" i="9"/>
  <c r="AH28" i="9" s="1"/>
  <c r="AH27" i="9" s="1"/>
  <c r="AH26" i="9" s="1"/>
  <c r="AO29" i="9"/>
  <c r="AO28" i="9" s="1"/>
  <c r="AO27" i="9" s="1"/>
  <c r="AO26" i="9" s="1"/>
  <c r="AP29" i="9"/>
  <c r="AP28" i="9" s="1"/>
  <c r="AP27" i="9" s="1"/>
  <c r="AP26" i="9" s="1"/>
  <c r="AQ29" i="9"/>
  <c r="AQ28" i="9" s="1"/>
  <c r="AQ27" i="9" s="1"/>
  <c r="AQ26" i="9" s="1"/>
  <c r="AR29" i="9"/>
  <c r="AR28" i="9" s="1"/>
  <c r="AR27" i="9" s="1"/>
  <c r="AR26" i="9" s="1"/>
  <c r="AS29" i="9"/>
  <c r="AS28" i="9" s="1"/>
  <c r="AS27" i="9" s="1"/>
  <c r="AS26" i="9" s="1"/>
  <c r="AT29" i="9"/>
  <c r="AT28" i="9" s="1"/>
  <c r="AT27" i="9" s="1"/>
  <c r="AT26" i="9" s="1"/>
  <c r="AU29" i="9"/>
  <c r="AU28" i="9" s="1"/>
  <c r="AU27" i="9" s="1"/>
  <c r="AU26" i="9" s="1"/>
  <c r="AV29" i="9"/>
  <c r="AV28" i="9" s="1"/>
  <c r="AV27" i="9" s="1"/>
  <c r="AV26" i="9" s="1"/>
  <c r="AW29" i="9"/>
  <c r="AW28" i="9" s="1"/>
  <c r="AW27" i="9" s="1"/>
  <c r="AW26" i="9" s="1"/>
  <c r="AX29" i="9"/>
  <c r="AX28" i="9" s="1"/>
  <c r="AX27" i="9" s="1"/>
  <c r="AX26" i="9" s="1"/>
  <c r="AY29" i="9"/>
  <c r="AY28" i="9" s="1"/>
  <c r="AY27" i="9" s="1"/>
  <c r="AY26" i="9" s="1"/>
  <c r="AZ29" i="9"/>
  <c r="AZ28" i="9" s="1"/>
  <c r="AZ27" i="9" s="1"/>
  <c r="AZ26" i="9" s="1"/>
  <c r="BA29" i="9"/>
  <c r="BA28" i="9" s="1"/>
  <c r="BA27" i="9" s="1"/>
  <c r="BA26" i="9" s="1"/>
  <c r="BB29" i="9"/>
  <c r="BB28" i="9" s="1"/>
  <c r="BB27" i="9" s="1"/>
  <c r="BB26" i="9" s="1"/>
  <c r="BC29" i="9"/>
  <c r="BC28" i="9" s="1"/>
  <c r="BC27" i="9" s="1"/>
  <c r="BC26" i="9" s="1"/>
  <c r="BD29" i="9"/>
  <c r="BD28" i="9" s="1"/>
  <c r="BD27" i="9" s="1"/>
  <c r="BD26" i="9" s="1"/>
  <c r="BE29" i="9"/>
  <c r="BE28" i="9" s="1"/>
  <c r="BE27" i="9" s="1"/>
  <c r="BE26" i="9" s="1"/>
  <c r="BF29" i="9"/>
  <c r="BF28" i="9" s="1"/>
  <c r="BF27" i="9" s="1"/>
  <c r="BF26" i="9" s="1"/>
  <c r="BG29" i="9"/>
  <c r="BG28" i="9" s="1"/>
  <c r="BG27" i="9" s="1"/>
  <c r="BG26" i="9" s="1"/>
  <c r="BH29" i="9"/>
  <c r="BH28" i="9" s="1"/>
  <c r="BH27" i="9" s="1"/>
  <c r="BH26" i="9" s="1"/>
  <c r="BI29" i="9"/>
  <c r="BI28" i="9" s="1"/>
  <c r="BI27" i="9" s="1"/>
  <c r="BI26" i="9" s="1"/>
  <c r="BJ29" i="9"/>
  <c r="BJ28" i="9" s="1"/>
  <c r="BJ27" i="9" s="1"/>
  <c r="BJ26" i="9" s="1"/>
  <c r="BK29" i="9"/>
  <c r="BK28" i="9" s="1"/>
  <c r="BK27" i="9" s="1"/>
  <c r="BK26" i="9" s="1"/>
  <c r="BL29" i="9"/>
  <c r="BL28" i="9" s="1"/>
  <c r="BL27" i="9" s="1"/>
  <c r="BL26" i="9" s="1"/>
  <c r="C29" i="9"/>
  <c r="C28" i="9"/>
  <c r="C27" i="9"/>
  <c r="C26" i="9"/>
  <c r="M27" i="8"/>
  <c r="M26" i="8" s="1"/>
  <c r="Q27" i="8"/>
  <c r="Q26" i="8" s="1"/>
  <c r="U27" i="8"/>
  <c r="U26" i="8" s="1"/>
  <c r="W27" i="8"/>
  <c r="W26" i="8" s="1"/>
  <c r="Y27" i="8"/>
  <c r="Y26" i="8" s="1"/>
  <c r="AC27" i="8"/>
  <c r="AC26" i="8" s="1"/>
  <c r="AE27" i="8"/>
  <c r="AE26" i="8" s="1"/>
  <c r="AI27" i="8"/>
  <c r="AI26" i="8" s="1"/>
  <c r="AK27" i="8"/>
  <c r="AK26" i="8" s="1"/>
  <c r="AM27" i="8"/>
  <c r="AM26" i="8" s="1"/>
  <c r="AQ27" i="8"/>
  <c r="AQ26" i="8" s="1"/>
  <c r="BA27" i="8"/>
  <c r="BA26" i="8" s="1"/>
  <c r="BC27" i="8"/>
  <c r="BC26" i="8" s="1"/>
  <c r="BE27" i="8"/>
  <c r="BE26" i="8" s="1"/>
  <c r="BG27" i="8"/>
  <c r="BG26" i="8" s="1"/>
  <c r="BI27" i="8"/>
  <c r="BI26" i="8" s="1"/>
  <c r="BK27" i="8"/>
  <c r="BK26" i="8" s="1"/>
  <c r="BM27" i="8"/>
  <c r="BM26" i="8" s="1"/>
  <c r="BO27" i="8"/>
  <c r="BO26" i="8" s="1"/>
  <c r="BQ27" i="8"/>
  <c r="BQ26" i="8" s="1"/>
  <c r="BS27" i="8"/>
  <c r="BS26" i="8" s="1"/>
  <c r="BU27" i="8"/>
  <c r="BU26" i="8" s="1"/>
  <c r="BW27" i="8"/>
  <c r="BW26" i="8" s="1"/>
  <c r="BY27" i="8"/>
  <c r="BY26" i="8" s="1"/>
  <c r="CA27" i="8"/>
  <c r="CA26" i="8" s="1"/>
  <c r="CC27" i="8"/>
  <c r="CC26" i="8" s="1"/>
  <c r="CE27" i="8"/>
  <c r="CE26" i="8" s="1"/>
  <c r="C29" i="8"/>
  <c r="C28" i="8"/>
  <c r="C27" i="8"/>
  <c r="C26" i="8"/>
  <c r="F29" i="7"/>
  <c r="F28" i="7" s="1"/>
  <c r="F27" i="7" s="1"/>
  <c r="F26" i="7" s="1"/>
  <c r="G29" i="7"/>
  <c r="G28" i="7" s="1"/>
  <c r="G27" i="7" s="1"/>
  <c r="G26" i="7" s="1"/>
  <c r="H29" i="7"/>
  <c r="H28" i="7" s="1"/>
  <c r="H27" i="7" s="1"/>
  <c r="H26" i="7" s="1"/>
  <c r="I29" i="7"/>
  <c r="I28" i="7" s="1"/>
  <c r="I27" i="7" s="1"/>
  <c r="I26" i="7" s="1"/>
  <c r="J29" i="7"/>
  <c r="J28" i="7" s="1"/>
  <c r="J27" i="7" s="1"/>
  <c r="J26" i="7" s="1"/>
  <c r="Q29" i="7"/>
  <c r="Q28" i="7" s="1"/>
  <c r="Q27" i="7" s="1"/>
  <c r="Q26" i="7" s="1"/>
  <c r="R29" i="7"/>
  <c r="R28" i="7" s="1"/>
  <c r="R27" i="7" s="1"/>
  <c r="R26" i="7" s="1"/>
  <c r="S29" i="7"/>
  <c r="S28" i="7" s="1"/>
  <c r="S27" i="7" s="1"/>
  <c r="S26" i="7" s="1"/>
  <c r="T29" i="7"/>
  <c r="T28" i="7" s="1"/>
  <c r="T27" i="7" s="1"/>
  <c r="T26" i="7" s="1"/>
  <c r="U29" i="7"/>
  <c r="U28" i="7" s="1"/>
  <c r="U27" i="7" s="1"/>
  <c r="U26" i="7" s="1"/>
  <c r="V29" i="7"/>
  <c r="V28" i="7" s="1"/>
  <c r="V27" i="7" s="1"/>
  <c r="V26" i="7" s="1"/>
  <c r="W29" i="7"/>
  <c r="W28" i="7" s="1"/>
  <c r="W27" i="7" s="1"/>
  <c r="W26" i="7" s="1"/>
  <c r="X29" i="7"/>
  <c r="X28" i="7" s="1"/>
  <c r="X27" i="7" s="1"/>
  <c r="X26" i="7" s="1"/>
  <c r="Y29" i="7"/>
  <c r="Y28" i="7" s="1"/>
  <c r="Y27" i="7" s="1"/>
  <c r="Y26" i="7" s="1"/>
  <c r="Z29" i="7"/>
  <c r="Z28" i="7" s="1"/>
  <c r="Z27" i="7" s="1"/>
  <c r="Z26" i="7" s="1"/>
  <c r="AA29" i="7"/>
  <c r="AA28" i="7" s="1"/>
  <c r="AA27" i="7" s="1"/>
  <c r="AA26" i="7" s="1"/>
  <c r="AB29" i="7"/>
  <c r="AB28" i="7" s="1"/>
  <c r="AB27" i="7" s="1"/>
  <c r="AB26" i="7" s="1"/>
  <c r="AC29" i="7"/>
  <c r="AC28" i="7" s="1"/>
  <c r="AC27" i="7" s="1"/>
  <c r="AC26" i="7" s="1"/>
  <c r="AD29" i="7"/>
  <c r="AD28" i="7" s="1"/>
  <c r="AD27" i="7" s="1"/>
  <c r="AD26" i="7" s="1"/>
  <c r="AE29" i="7"/>
  <c r="AE28" i="7" s="1"/>
  <c r="AE27" i="7" s="1"/>
  <c r="AE26" i="7" s="1"/>
  <c r="AF29" i="7"/>
  <c r="AF28" i="7" s="1"/>
  <c r="AF27" i="7" s="1"/>
  <c r="AF26" i="7" s="1"/>
  <c r="AG29" i="7"/>
  <c r="AG28" i="7" s="1"/>
  <c r="AG27" i="7" s="1"/>
  <c r="AG26" i="7" s="1"/>
  <c r="AH29" i="7"/>
  <c r="AH28" i="7" s="1"/>
  <c r="AH27" i="7" s="1"/>
  <c r="AH26" i="7" s="1"/>
  <c r="AI29" i="7"/>
  <c r="AI28" i="7" s="1"/>
  <c r="AI27" i="7" s="1"/>
  <c r="AI26" i="7" s="1"/>
  <c r="AJ29" i="7"/>
  <c r="AJ28" i="7" s="1"/>
  <c r="AJ27" i="7" s="1"/>
  <c r="AJ26" i="7" s="1"/>
  <c r="AK29" i="7"/>
  <c r="AK28" i="7" s="1"/>
  <c r="AK27" i="7" s="1"/>
  <c r="AK26" i="7" s="1"/>
  <c r="AL29" i="7"/>
  <c r="AL28" i="7" s="1"/>
  <c r="AL27" i="7" s="1"/>
  <c r="AL26" i="7" s="1"/>
  <c r="AM29" i="7"/>
  <c r="AM28" i="7" s="1"/>
  <c r="AM27" i="7" s="1"/>
  <c r="AM26" i="7" s="1"/>
  <c r="AN29" i="7"/>
  <c r="AN28" i="7" s="1"/>
  <c r="AN27" i="7" s="1"/>
  <c r="AN26" i="7" s="1"/>
  <c r="E29" i="7"/>
  <c r="E28" i="7" s="1"/>
  <c r="E27" i="7" s="1"/>
  <c r="E26" i="7" s="1"/>
  <c r="C29" i="7"/>
  <c r="C28" i="7"/>
  <c r="C27" i="7"/>
  <c r="C26" i="7"/>
  <c r="AT29" i="6"/>
  <c r="AT28" i="6" s="1"/>
  <c r="AT27" i="6" s="1"/>
  <c r="AT26" i="6" s="1"/>
  <c r="E29" i="6"/>
  <c r="E28" i="6" s="1"/>
  <c r="E27" i="6" s="1"/>
  <c r="E26" i="6" s="1"/>
  <c r="N29" i="6"/>
  <c r="N28" i="6" s="1"/>
  <c r="N27" i="6" s="1"/>
  <c r="N26" i="6" s="1"/>
  <c r="Q29" i="6"/>
  <c r="Q28" i="6" s="1"/>
  <c r="Q27" i="6" s="1"/>
  <c r="Q26" i="6" s="1"/>
  <c r="V29" i="6"/>
  <c r="V28" i="6" s="1"/>
  <c r="V27" i="6" s="1"/>
  <c r="V26" i="6" s="1"/>
  <c r="Y29" i="6"/>
  <c r="Y28" i="6" s="1"/>
  <c r="Y27" i="6" s="1"/>
  <c r="Y26" i="6" s="1"/>
  <c r="BB29" i="6"/>
  <c r="BB28" i="6" s="1"/>
  <c r="BB27" i="6" s="1"/>
  <c r="BB26" i="6" s="1"/>
  <c r="BC29" i="6"/>
  <c r="BC28" i="6" s="1"/>
  <c r="BC27" i="6" s="1"/>
  <c r="BC26" i="6" s="1"/>
  <c r="BD29" i="6"/>
  <c r="BD28" i="6" s="1"/>
  <c r="BD27" i="6" s="1"/>
  <c r="BD26" i="6" s="1"/>
  <c r="BE29" i="6"/>
  <c r="BE28" i="6" s="1"/>
  <c r="BE27" i="6" s="1"/>
  <c r="BE26" i="6" s="1"/>
  <c r="BF29" i="6"/>
  <c r="BF28" i="6" s="1"/>
  <c r="BF27" i="6" s="1"/>
  <c r="BF26" i="6" s="1"/>
  <c r="BG29" i="6"/>
  <c r="BG28" i="6" s="1"/>
  <c r="BG27" i="6" s="1"/>
  <c r="BG26" i="6" s="1"/>
  <c r="BH29" i="6"/>
  <c r="BH28" i="6" s="1"/>
  <c r="BH27" i="6" s="1"/>
  <c r="BH26" i="6" s="1"/>
  <c r="BJ29" i="6"/>
  <c r="BJ28" i="6" s="1"/>
  <c r="BJ27" i="6" s="1"/>
  <c r="BJ26" i="6" s="1"/>
  <c r="BK29" i="6"/>
  <c r="BK28" i="6" s="1"/>
  <c r="BK27" i="6" s="1"/>
  <c r="BK26" i="6" s="1"/>
  <c r="BL29" i="6"/>
  <c r="BL28" i="6" s="1"/>
  <c r="BL27" i="6" s="1"/>
  <c r="BL26" i="6" s="1"/>
  <c r="BM29" i="6"/>
  <c r="BM28" i="6" s="1"/>
  <c r="BM27" i="6" s="1"/>
  <c r="BM26" i="6" s="1"/>
  <c r="BN29" i="6"/>
  <c r="BN28" i="6" s="1"/>
  <c r="BN27" i="6" s="1"/>
  <c r="BN26" i="6" s="1"/>
  <c r="BO29" i="6"/>
  <c r="BO28" i="6" s="1"/>
  <c r="BO27" i="6" s="1"/>
  <c r="BO26" i="6" s="1"/>
  <c r="BP29" i="6"/>
  <c r="BP28" i="6" s="1"/>
  <c r="BP27" i="6" s="1"/>
  <c r="BP26" i="6" s="1"/>
  <c r="BR29" i="6"/>
  <c r="BR28" i="6" s="1"/>
  <c r="BR27" i="6" s="1"/>
  <c r="BR26" i="6" s="1"/>
  <c r="BS29" i="6"/>
  <c r="BS28" i="6" s="1"/>
  <c r="BS27" i="6" s="1"/>
  <c r="BS26" i="6" s="1"/>
  <c r="BT29" i="6"/>
  <c r="BT28" i="6" s="1"/>
  <c r="BT27" i="6" s="1"/>
  <c r="BT26" i="6" s="1"/>
  <c r="BU29" i="6"/>
  <c r="BU28" i="6" s="1"/>
  <c r="BU27" i="6" s="1"/>
  <c r="BU26" i="6" s="1"/>
  <c r="BV29" i="6"/>
  <c r="BV28" i="6" s="1"/>
  <c r="BV27" i="6" s="1"/>
  <c r="BV26" i="6" s="1"/>
  <c r="BW29" i="6"/>
  <c r="BW28" i="6" s="1"/>
  <c r="BW27" i="6" s="1"/>
  <c r="BW26" i="6" s="1"/>
  <c r="BX29" i="6"/>
  <c r="BX28" i="6" s="1"/>
  <c r="BX27" i="6" s="1"/>
  <c r="BX26" i="6" s="1"/>
  <c r="BZ29" i="6"/>
  <c r="BZ28" i="6" s="1"/>
  <c r="BZ27" i="6" s="1"/>
  <c r="BZ26" i="6" s="1"/>
  <c r="CA29" i="6"/>
  <c r="CA28" i="6" s="1"/>
  <c r="CA27" i="6" s="1"/>
  <c r="CA26" i="6" s="1"/>
  <c r="CB29" i="6"/>
  <c r="CB28" i="6" s="1"/>
  <c r="CB27" i="6" s="1"/>
  <c r="CB26" i="6" s="1"/>
  <c r="CC29" i="6"/>
  <c r="CC28" i="6" s="1"/>
  <c r="CC27" i="6" s="1"/>
  <c r="CC26" i="6" s="1"/>
  <c r="CD29" i="6"/>
  <c r="CD28" i="6" s="1"/>
  <c r="CD27" i="6" s="1"/>
  <c r="CD26" i="6" s="1"/>
  <c r="CE29" i="6"/>
  <c r="CE28" i="6" s="1"/>
  <c r="CE27" i="6" s="1"/>
  <c r="CE26" i="6" s="1"/>
  <c r="CF29" i="6"/>
  <c r="CF28" i="6" s="1"/>
  <c r="CF27" i="6" s="1"/>
  <c r="CF26" i="6" s="1"/>
  <c r="CH29" i="6"/>
  <c r="CH28" i="6" s="1"/>
  <c r="CH27" i="6" s="1"/>
  <c r="CH26" i="6" s="1"/>
  <c r="C29" i="6"/>
  <c r="C28" i="6"/>
  <c r="C27" i="6"/>
  <c r="C26" i="6"/>
  <c r="E29" i="5"/>
  <c r="E28" i="5" s="1"/>
  <c r="E27" i="5" s="1"/>
  <c r="E26" i="5" s="1"/>
  <c r="G29" i="5"/>
  <c r="G28" i="5" s="1"/>
  <c r="G27" i="5" s="1"/>
  <c r="G26" i="5" s="1"/>
  <c r="J29" i="5"/>
  <c r="J28" i="5" s="1"/>
  <c r="J27" i="5" s="1"/>
  <c r="J26" i="5" s="1"/>
  <c r="K29" i="5"/>
  <c r="K28" i="5" s="1"/>
  <c r="K27" i="5" s="1"/>
  <c r="K26" i="5" s="1"/>
  <c r="L29" i="5"/>
  <c r="L28" i="5" s="1"/>
  <c r="L27" i="5" s="1"/>
  <c r="L26" i="5" s="1"/>
  <c r="M29" i="5"/>
  <c r="M28" i="5" s="1"/>
  <c r="M27" i="5" s="1"/>
  <c r="M26" i="5" s="1"/>
  <c r="N29" i="5"/>
  <c r="N28" i="5" s="1"/>
  <c r="N27" i="5" s="1"/>
  <c r="N26" i="5" s="1"/>
  <c r="O29" i="5"/>
  <c r="O28" i="5" s="1"/>
  <c r="O27" i="5" s="1"/>
  <c r="O26" i="5" s="1"/>
  <c r="P29" i="5"/>
  <c r="P28" i="5" s="1"/>
  <c r="P27" i="5" s="1"/>
  <c r="P26" i="5" s="1"/>
  <c r="Q29" i="5"/>
  <c r="Q28" i="5" s="1"/>
  <c r="Q27" i="5" s="1"/>
  <c r="Q26" i="5" s="1"/>
  <c r="C29" i="5"/>
  <c r="C28" i="5"/>
  <c r="C27" i="5"/>
  <c r="C26" i="5"/>
  <c r="R29" i="4"/>
  <c r="R28" i="4" s="1"/>
  <c r="R27" i="4" s="1"/>
  <c r="R26" i="4" s="1"/>
  <c r="G28" i="4"/>
  <c r="G27" i="4" s="1"/>
  <c r="G26" i="4" s="1"/>
  <c r="AT29" i="10" l="1"/>
  <c r="AT28" i="10" s="1"/>
  <c r="AT27" i="10" s="1"/>
  <c r="AT26" i="10" s="1"/>
  <c r="CH27" i="8"/>
  <c r="CH26" i="8" s="1"/>
  <c r="F27" i="8"/>
  <c r="F26" i="8" s="1"/>
  <c r="AY29" i="6"/>
  <c r="AY28" i="6" s="1"/>
  <c r="AY27" i="6" s="1"/>
  <c r="AY26" i="6" s="1"/>
  <c r="I29" i="9"/>
  <c r="I28" i="9" s="1"/>
  <c r="I27" i="9" s="1"/>
  <c r="I26" i="9" s="1"/>
  <c r="AI29" i="10"/>
  <c r="AI28" i="10" s="1"/>
  <c r="AI27" i="10" s="1"/>
  <c r="AI26" i="10" s="1"/>
  <c r="H29" i="9"/>
  <c r="H28" i="9" s="1"/>
  <c r="H27" i="9" s="1"/>
  <c r="H26" i="9" s="1"/>
  <c r="AH29" i="10"/>
  <c r="AH28" i="10" s="1"/>
  <c r="AH27" i="10" s="1"/>
  <c r="AH26" i="10" s="1"/>
  <c r="AW29" i="6"/>
  <c r="AW28" i="6" s="1"/>
  <c r="AW27" i="6" s="1"/>
  <c r="AW26" i="6" s="1"/>
  <c r="K29" i="7"/>
  <c r="K28" i="7" s="1"/>
  <c r="K27" i="7" s="1"/>
  <c r="K26" i="7" s="1"/>
  <c r="CN29" i="8"/>
  <c r="CN28" i="8" s="1"/>
  <c r="BN29" i="9"/>
  <c r="BN28" i="9" s="1"/>
  <c r="BN27" i="9" s="1"/>
  <c r="BN26" i="9" s="1"/>
  <c r="AG29" i="10"/>
  <c r="AG28" i="10" s="1"/>
  <c r="AG27" i="10" s="1"/>
  <c r="AG26" i="10" s="1"/>
  <c r="AN29" i="6"/>
  <c r="AN28" i="6" s="1"/>
  <c r="AN27" i="6" s="1"/>
  <c r="AN26" i="6" s="1"/>
  <c r="AF29" i="10"/>
  <c r="AF28" i="10" s="1"/>
  <c r="AF27" i="10" s="1"/>
  <c r="AF26" i="10" s="1"/>
  <c r="AU29" i="6"/>
  <c r="AU28" i="6" s="1"/>
  <c r="AU27" i="6" s="1"/>
  <c r="AU26" i="6" s="1"/>
  <c r="CL27" i="8"/>
  <c r="CL26" i="8" s="1"/>
  <c r="J27" i="8"/>
  <c r="J26" i="8" s="1"/>
  <c r="AJ29" i="10"/>
  <c r="AJ28" i="10" s="1"/>
  <c r="AJ27" i="10" s="1"/>
  <c r="AJ26" i="10" s="1"/>
  <c r="E29" i="9"/>
  <c r="E28" i="9" s="1"/>
  <c r="E27" i="9" s="1"/>
  <c r="E26" i="9" s="1"/>
  <c r="G29" i="9"/>
  <c r="G28" i="9" s="1"/>
  <c r="G27" i="9" s="1"/>
  <c r="G26" i="9" s="1"/>
  <c r="G27" i="8"/>
  <c r="G26" i="8" s="1"/>
  <c r="P29" i="4"/>
  <c r="P28" i="4" s="1"/>
  <c r="P27" i="4" s="1"/>
  <c r="P26" i="4" s="1"/>
  <c r="I29" i="5"/>
  <c r="I28" i="5" s="1"/>
  <c r="I27" i="5" s="1"/>
  <c r="I26" i="5" s="1"/>
  <c r="P29" i="7"/>
  <c r="P28" i="7" s="1"/>
  <c r="P27" i="7" s="1"/>
  <c r="P26" i="7" s="1"/>
  <c r="O29" i="7"/>
  <c r="O28" i="7" s="1"/>
  <c r="O27" i="7" s="1"/>
  <c r="O26" i="7" s="1"/>
  <c r="N29" i="7"/>
  <c r="N28" i="7" s="1"/>
  <c r="N27" i="7" s="1"/>
  <c r="N26" i="7" s="1"/>
  <c r="M29" i="7"/>
  <c r="M28" i="7" s="1"/>
  <c r="M27" i="7" s="1"/>
  <c r="M26" i="7" s="1"/>
  <c r="L29" i="7"/>
  <c r="L28" i="7" s="1"/>
  <c r="L27" i="7" s="1"/>
  <c r="L26" i="7" s="1"/>
  <c r="AO27" i="8"/>
  <c r="AO26" i="8" s="1"/>
  <c r="AO29" i="8"/>
  <c r="AO28" i="8" s="1"/>
  <c r="AG27" i="8"/>
  <c r="AG26" i="8" s="1"/>
  <c r="AG29" i="8"/>
  <c r="AG28" i="8" s="1"/>
  <c r="AA27" i="8"/>
  <c r="AA26" i="8" s="1"/>
  <c r="AA29" i="8"/>
  <c r="AA28" i="8" s="1"/>
  <c r="S27" i="8"/>
  <c r="S26" i="8" s="1"/>
  <c r="S29" i="8"/>
  <c r="S28" i="8" s="1"/>
  <c r="O27" i="8"/>
  <c r="O26" i="8" s="1"/>
  <c r="O29" i="8"/>
  <c r="O28" i="8" s="1"/>
  <c r="AS27" i="8"/>
  <c r="AS26" i="8" s="1"/>
  <c r="AN29" i="9"/>
  <c r="AN28" i="9" s="1"/>
  <c r="AN27" i="9" s="1"/>
  <c r="AN26" i="9" s="1"/>
  <c r="AJ29" i="9"/>
  <c r="AJ28" i="9" s="1"/>
  <c r="AJ27" i="9" s="1"/>
  <c r="AJ26" i="9" s="1"/>
  <c r="AO29" i="10"/>
  <c r="AO28" i="10" s="1"/>
  <c r="AO27" i="10" s="1"/>
  <c r="AO26" i="10" s="1"/>
  <c r="AY29" i="10"/>
  <c r="AY28" i="10" s="1"/>
  <c r="AY27" i="10" s="1"/>
  <c r="AY26" i="10" s="1"/>
  <c r="AE29" i="10"/>
  <c r="AE28" i="10" s="1"/>
  <c r="AE27" i="10" s="1"/>
  <c r="AE26" i="10" s="1"/>
  <c r="BR29" i="9"/>
  <c r="BR28" i="9" s="1"/>
  <c r="BR27" i="9" s="1"/>
  <c r="BR26" i="9" s="1"/>
  <c r="BP29" i="9"/>
  <c r="BP28" i="9" s="1"/>
  <c r="BP27" i="9" s="1"/>
  <c r="BP26" i="9" s="1"/>
  <c r="J29" i="9"/>
  <c r="J28" i="9" s="1"/>
  <c r="J27" i="9" s="1"/>
  <c r="J26" i="9" s="1"/>
  <c r="AM29" i="9"/>
  <c r="AM28" i="9" s="1"/>
  <c r="AM27" i="9" s="1"/>
  <c r="AM26" i="9" s="1"/>
  <c r="AK29" i="9"/>
  <c r="AK28" i="9" s="1"/>
  <c r="AK27" i="9" s="1"/>
  <c r="AK26" i="9" s="1"/>
  <c r="F29" i="9"/>
  <c r="F28" i="9" s="1"/>
  <c r="F27" i="9" s="1"/>
  <c r="F26" i="9" s="1"/>
  <c r="AI29" i="9"/>
  <c r="AI28" i="9" s="1"/>
  <c r="AI27" i="9" s="1"/>
  <c r="AI26" i="9" s="1"/>
  <c r="CC29" i="8"/>
  <c r="CC28" i="8" s="1"/>
  <c r="BY29" i="8"/>
  <c r="BY28" i="8" s="1"/>
  <c r="BU29" i="8"/>
  <c r="BU28" i="8" s="1"/>
  <c r="BQ29" i="8"/>
  <c r="BQ28" i="8" s="1"/>
  <c r="BM29" i="8"/>
  <c r="BM28" i="8" s="1"/>
  <c r="BI29" i="8"/>
  <c r="BI28" i="8" s="1"/>
  <c r="BC29" i="8"/>
  <c r="BC28" i="8" s="1"/>
  <c r="AW27" i="8"/>
  <c r="AW26" i="8" s="1"/>
  <c r="CE29" i="8"/>
  <c r="CE28" i="8" s="1"/>
  <c r="CA29" i="8"/>
  <c r="CA28" i="8" s="1"/>
  <c r="BW29" i="8"/>
  <c r="BW28" i="8" s="1"/>
  <c r="BS29" i="8"/>
  <c r="BS28" i="8" s="1"/>
  <c r="BO29" i="8"/>
  <c r="BO28" i="8" s="1"/>
  <c r="BK29" i="8"/>
  <c r="BK28" i="8" s="1"/>
  <c r="BE29" i="8"/>
  <c r="BE28" i="8" s="1"/>
  <c r="BA29" i="8"/>
  <c r="BA28" i="8" s="1"/>
  <c r="AK29" i="8"/>
  <c r="AK28" i="8" s="1"/>
  <c r="AC29" i="8"/>
  <c r="AC28" i="8" s="1"/>
  <c r="U29" i="8"/>
  <c r="U28" i="8" s="1"/>
  <c r="Q29" i="8"/>
  <c r="Q28" i="8" s="1"/>
  <c r="M29" i="8"/>
  <c r="M28" i="8" s="1"/>
  <c r="AY29" i="8"/>
  <c r="AY28" i="8" s="1"/>
  <c r="BG29" i="8"/>
  <c r="BG28" i="8" s="1"/>
  <c r="AY27" i="8"/>
  <c r="AY26" i="8" s="1"/>
  <c r="AW29" i="8"/>
  <c r="AW28" i="8" s="1"/>
  <c r="AU27" i="8"/>
  <c r="AU26" i="8" s="1"/>
  <c r="AU29" i="8"/>
  <c r="AU28" i="8" s="1"/>
  <c r="AS29" i="8"/>
  <c r="AS28" i="8" s="1"/>
  <c r="W29" i="8"/>
  <c r="W28" i="8" s="1"/>
  <c r="AQ29" i="8"/>
  <c r="AQ28" i="8" s="1"/>
  <c r="AM29" i="8"/>
  <c r="AM28" i="8" s="1"/>
  <c r="K27" i="8"/>
  <c r="K26" i="8" s="1"/>
  <c r="K29" i="8"/>
  <c r="K28" i="8" s="1"/>
  <c r="AI29" i="8"/>
  <c r="AI28" i="8" s="1"/>
  <c r="AE29" i="8"/>
  <c r="AE28" i="8" s="1"/>
  <c r="E27" i="8"/>
  <c r="E26" i="8" s="1"/>
  <c r="E29" i="8"/>
  <c r="E28" i="8" s="1"/>
  <c r="I27" i="8"/>
  <c r="I26" i="8" s="1"/>
  <c r="I29" i="8"/>
  <c r="I28" i="8" s="1"/>
  <c r="Y29" i="8"/>
  <c r="Y28" i="8" s="1"/>
  <c r="CF27" i="8"/>
  <c r="CF26" i="8" s="1"/>
  <c r="CF29" i="8"/>
  <c r="CF28" i="8" s="1"/>
  <c r="CD29" i="8"/>
  <c r="CD28" i="8" s="1"/>
  <c r="CD27" i="8"/>
  <c r="CD26" i="8" s="1"/>
  <c r="CB27" i="8"/>
  <c r="CB26" i="8" s="1"/>
  <c r="CB29" i="8"/>
  <c r="CB28" i="8" s="1"/>
  <c r="BZ29" i="8"/>
  <c r="BZ28" i="8" s="1"/>
  <c r="BZ27" i="8"/>
  <c r="BZ26" i="8" s="1"/>
  <c r="BX27" i="8"/>
  <c r="BX26" i="8" s="1"/>
  <c r="BX29" i="8"/>
  <c r="BX28" i="8" s="1"/>
  <c r="BV29" i="8"/>
  <c r="BV28" i="8" s="1"/>
  <c r="BV27" i="8"/>
  <c r="BV26" i="8" s="1"/>
  <c r="BT27" i="8"/>
  <c r="BT26" i="8" s="1"/>
  <c r="BT29" i="8"/>
  <c r="BT28" i="8" s="1"/>
  <c r="BR29" i="8"/>
  <c r="BR28" i="8" s="1"/>
  <c r="BR27" i="8"/>
  <c r="BR26" i="8" s="1"/>
  <c r="BP27" i="8"/>
  <c r="BP26" i="8" s="1"/>
  <c r="BP29" i="8"/>
  <c r="BP28" i="8" s="1"/>
  <c r="BN29" i="8"/>
  <c r="BN28" i="8" s="1"/>
  <c r="BN27" i="8"/>
  <c r="BN26" i="8" s="1"/>
  <c r="BL27" i="8"/>
  <c r="BL26" i="8" s="1"/>
  <c r="BL29" i="8"/>
  <c r="BL28" i="8" s="1"/>
  <c r="BJ29" i="8"/>
  <c r="BJ28" i="8" s="1"/>
  <c r="BJ27" i="8"/>
  <c r="BJ26" i="8" s="1"/>
  <c r="BH27" i="8"/>
  <c r="BH26" i="8" s="1"/>
  <c r="BH29" i="8"/>
  <c r="BH28" i="8" s="1"/>
  <c r="BF29" i="8"/>
  <c r="BF28" i="8" s="1"/>
  <c r="BF27" i="8"/>
  <c r="BF26" i="8" s="1"/>
  <c r="BD27" i="8"/>
  <c r="BD26" i="8" s="1"/>
  <c r="BD29" i="8"/>
  <c r="BD28" i="8" s="1"/>
  <c r="BB29" i="8"/>
  <c r="BB28" i="8" s="1"/>
  <c r="BB27" i="8"/>
  <c r="BB26" i="8" s="1"/>
  <c r="AZ27" i="8"/>
  <c r="AZ26" i="8" s="1"/>
  <c r="AZ29" i="8"/>
  <c r="AZ28" i="8" s="1"/>
  <c r="AX29" i="8"/>
  <c r="AX28" i="8" s="1"/>
  <c r="AX27" i="8"/>
  <c r="AX26" i="8" s="1"/>
  <c r="AV27" i="8"/>
  <c r="AV26" i="8" s="1"/>
  <c r="AV29" i="8"/>
  <c r="AV28" i="8" s="1"/>
  <c r="AT29" i="8"/>
  <c r="AT28" i="8" s="1"/>
  <c r="AT27" i="8"/>
  <c r="AT26" i="8" s="1"/>
  <c r="AR27" i="8"/>
  <c r="AR26" i="8" s="1"/>
  <c r="AR29" i="8"/>
  <c r="AR28" i="8" s="1"/>
  <c r="AP29" i="8"/>
  <c r="AP28" i="8" s="1"/>
  <c r="AP27" i="8"/>
  <c r="AP26" i="8" s="1"/>
  <c r="AN27" i="8"/>
  <c r="AN26" i="8" s="1"/>
  <c r="AN29" i="8"/>
  <c r="AN28" i="8" s="1"/>
  <c r="AL29" i="8"/>
  <c r="AL28" i="8" s="1"/>
  <c r="AL27" i="8"/>
  <c r="AL26" i="8" s="1"/>
  <c r="AJ27" i="8"/>
  <c r="AJ26" i="8" s="1"/>
  <c r="AJ29" i="8"/>
  <c r="AJ28" i="8" s="1"/>
  <c r="AH29" i="8"/>
  <c r="AH28" i="8" s="1"/>
  <c r="AH27" i="8"/>
  <c r="AH26" i="8" s="1"/>
  <c r="AF27" i="8"/>
  <c r="AF26" i="8" s="1"/>
  <c r="AF29" i="8"/>
  <c r="AF28" i="8" s="1"/>
  <c r="AD29" i="8"/>
  <c r="AD28" i="8" s="1"/>
  <c r="AD27" i="8"/>
  <c r="AD26" i="8" s="1"/>
  <c r="AB27" i="8"/>
  <c r="AB26" i="8" s="1"/>
  <c r="AB29" i="8"/>
  <c r="AB28" i="8" s="1"/>
  <c r="Z29" i="8"/>
  <c r="Z28" i="8" s="1"/>
  <c r="Z27" i="8"/>
  <c r="Z26" i="8" s="1"/>
  <c r="X27" i="8"/>
  <c r="X26" i="8" s="1"/>
  <c r="X29" i="8"/>
  <c r="X28" i="8" s="1"/>
  <c r="V29" i="8"/>
  <c r="V28" i="8" s="1"/>
  <c r="V27" i="8"/>
  <c r="V26" i="8" s="1"/>
  <c r="T27" i="8"/>
  <c r="T26" i="8" s="1"/>
  <c r="T29" i="8"/>
  <c r="T28" i="8" s="1"/>
  <c r="R29" i="8"/>
  <c r="R28" i="8" s="1"/>
  <c r="R27" i="8"/>
  <c r="R26" i="8" s="1"/>
  <c r="P27" i="8"/>
  <c r="P26" i="8" s="1"/>
  <c r="P29" i="8"/>
  <c r="P28" i="8" s="1"/>
  <c r="N29" i="8"/>
  <c r="N28" i="8" s="1"/>
  <c r="N27" i="8"/>
  <c r="N26" i="8" s="1"/>
  <c r="L27" i="8"/>
  <c r="L26" i="8" s="1"/>
  <c r="L29" i="8"/>
  <c r="L28" i="8" s="1"/>
  <c r="H27" i="8"/>
  <c r="H26" i="8" s="1"/>
  <c r="H29" i="8"/>
  <c r="H28" i="8" s="1"/>
  <c r="F29" i="8"/>
  <c r="F28" i="8" s="1"/>
  <c r="AX29" i="6"/>
  <c r="AX28" i="6" s="1"/>
  <c r="AX27" i="6" s="1"/>
  <c r="AX26" i="6" s="1"/>
  <c r="AM29" i="6"/>
  <c r="AM28" i="6" s="1"/>
  <c r="AM27" i="6" s="1"/>
  <c r="AM26" i="6" s="1"/>
  <c r="AZ29" i="6"/>
  <c r="AZ28" i="6" s="1"/>
  <c r="AZ27" i="6" s="1"/>
  <c r="AZ26" i="6" s="1"/>
  <c r="AV29" i="6"/>
  <c r="AV28" i="6" s="1"/>
  <c r="AV27" i="6" s="1"/>
  <c r="AV26" i="6" s="1"/>
  <c r="AO29" i="6"/>
  <c r="AO28" i="6" s="1"/>
  <c r="AO27" i="6" s="1"/>
  <c r="AO26" i="6" s="1"/>
  <c r="AP29" i="6"/>
  <c r="AP28" i="6" s="1"/>
  <c r="AP27" i="6" s="1"/>
  <c r="AP26" i="6" s="1"/>
  <c r="AL29" i="6"/>
  <c r="AL28" i="6" s="1"/>
  <c r="AL27" i="6" s="1"/>
  <c r="AL26" i="6" s="1"/>
  <c r="AR29" i="6"/>
  <c r="AR28" i="6" s="1"/>
  <c r="AR27" i="6" s="1"/>
  <c r="AR26" i="6" s="1"/>
  <c r="H29" i="4"/>
  <c r="H28" i="4" s="1"/>
  <c r="H27" i="4" s="1"/>
  <c r="H26" i="4" s="1"/>
  <c r="C29" i="4"/>
  <c r="C28" i="4"/>
  <c r="C27" i="4"/>
  <c r="C26" i="4"/>
  <c r="D29" i="3"/>
  <c r="D28" i="3" s="1"/>
  <c r="D27" i="3" s="1"/>
  <c r="D26" i="3" s="1"/>
  <c r="C29" i="3"/>
  <c r="C28" i="3"/>
  <c r="C27" i="3"/>
  <c r="C26" i="3"/>
  <c r="CH29" i="8" l="1"/>
  <c r="CH28" i="8" s="1"/>
  <c r="CL29" i="8"/>
  <c r="CL28" i="8" s="1"/>
  <c r="J29" i="8"/>
  <c r="J28" i="8" s="1"/>
  <c r="CN27" i="8"/>
  <c r="CN26" i="8" s="1"/>
  <c r="CG27" i="8"/>
  <c r="CG26" i="8" s="1"/>
  <c r="CJ27" i="8"/>
  <c r="CJ26" i="8" s="1"/>
  <c r="AQ29" i="6"/>
  <c r="AQ28" i="6" s="1"/>
  <c r="AQ27" i="6" s="1"/>
  <c r="AQ26" i="6" s="1"/>
  <c r="AI29" i="6"/>
  <c r="AI28" i="6" s="1"/>
  <c r="AI27" i="6" s="1"/>
  <c r="AI26" i="6" s="1"/>
  <c r="CI29" i="8"/>
  <c r="CI28" i="8" s="1"/>
  <c r="AH29" i="6"/>
  <c r="AH28" i="6" s="1"/>
  <c r="AH27" i="6" s="1"/>
  <c r="AH26" i="6" s="1"/>
  <c r="AJ29" i="6"/>
  <c r="AJ28" i="6" s="1"/>
  <c r="AJ27" i="6" s="1"/>
  <c r="AJ26" i="6" s="1"/>
  <c r="BM29" i="9"/>
  <c r="BM28" i="9" s="1"/>
  <c r="BM27" i="9" s="1"/>
  <c r="BM26" i="9" s="1"/>
  <c r="AF29" i="6"/>
  <c r="AF28" i="6" s="1"/>
  <c r="AF27" i="6" s="1"/>
  <c r="AF26" i="6" s="1"/>
  <c r="AG29" i="6"/>
  <c r="AG28" i="6" s="1"/>
  <c r="AG27" i="6" s="1"/>
  <c r="AG26" i="6" s="1"/>
  <c r="AD29" i="6"/>
  <c r="AD28" i="6" s="1"/>
  <c r="AD27" i="6" s="1"/>
  <c r="AD26" i="6" s="1"/>
  <c r="AE29" i="6"/>
  <c r="AE28" i="6" s="1"/>
  <c r="AE27" i="6" s="1"/>
  <c r="AE26" i="6" s="1"/>
  <c r="BO29" i="9"/>
  <c r="BO28" i="9" s="1"/>
  <c r="BO27" i="9" s="1"/>
  <c r="BO26" i="9" s="1"/>
  <c r="D29" i="4"/>
  <c r="D28" i="4" s="1"/>
  <c r="D27" i="4" s="1"/>
  <c r="D26" i="4" s="1"/>
  <c r="V29" i="4"/>
  <c r="CK27" i="8"/>
  <c r="CK26" i="8" s="1"/>
  <c r="CK29" i="8"/>
  <c r="CK28" i="8" s="1"/>
  <c r="CM27" i="8"/>
  <c r="CM26" i="8" s="1"/>
  <c r="CM29" i="8"/>
  <c r="CM28" i="8" s="1"/>
  <c r="G29" i="8"/>
  <c r="G28" i="8" s="1"/>
  <c r="I29" i="6"/>
  <c r="I28" i="6" s="1"/>
  <c r="I27" i="6" s="1"/>
  <c r="I26" i="6" s="1"/>
  <c r="D29" i="5"/>
  <c r="D28" i="5" s="1"/>
  <c r="D27" i="5" s="1"/>
  <c r="D26" i="5" s="1"/>
  <c r="H29" i="5"/>
  <c r="H28" i="5" s="1"/>
  <c r="H27" i="5" s="1"/>
  <c r="H26" i="5" s="1"/>
  <c r="T29" i="4"/>
  <c r="CG29" i="8" l="1"/>
  <c r="CG28" i="8" s="1"/>
  <c r="AA29" i="6"/>
  <c r="AA28" i="6" s="1"/>
  <c r="AA27" i="6" s="1"/>
  <c r="AA26" i="6" s="1"/>
  <c r="CJ29" i="8"/>
  <c r="CJ28" i="8" s="1"/>
  <c r="CI27" i="8"/>
  <c r="CI26" i="8" s="1"/>
  <c r="Z29" i="6"/>
  <c r="Z28" i="6" s="1"/>
  <c r="Z27" i="6" s="1"/>
  <c r="Z26" i="6" s="1"/>
  <c r="AB29" i="6"/>
  <c r="AB28" i="6" s="1"/>
  <c r="AB27" i="6" s="1"/>
  <c r="AB26" i="6" s="1"/>
  <c r="W29" i="6"/>
  <c r="W28" i="6" s="1"/>
  <c r="W27" i="6" s="1"/>
  <c r="W26" i="6" s="1"/>
  <c r="X29" i="6"/>
  <c r="X28" i="6" s="1"/>
  <c r="X27" i="6" s="1"/>
  <c r="X26" i="6" s="1"/>
  <c r="R29" i="3"/>
  <c r="R28" i="3" s="1"/>
  <c r="R27" i="3" s="1"/>
  <c r="R26" i="3" s="1"/>
  <c r="N29" i="4"/>
  <c r="N28" i="4" s="1"/>
  <c r="N27" i="4" s="1"/>
  <c r="N26" i="4" s="1"/>
  <c r="F29" i="6"/>
  <c r="F28" i="6" s="1"/>
  <c r="F27" i="6" s="1"/>
  <c r="F26" i="6" s="1"/>
  <c r="D29" i="6"/>
  <c r="D28" i="6" s="1"/>
  <c r="D27" i="6" s="1"/>
  <c r="D26" i="6" s="1"/>
  <c r="S29" i="5"/>
  <c r="S28" i="5" s="1"/>
  <c r="S27" i="5" s="1"/>
  <c r="S26" i="5" s="1"/>
  <c r="T28" i="4"/>
  <c r="V28" i="4"/>
  <c r="V27" i="4" s="1"/>
  <c r="V26" i="4" s="1"/>
  <c r="Q29" i="3"/>
  <c r="Q28" i="3" s="1"/>
  <c r="Q27" i="3" s="1"/>
  <c r="Q26" i="3" s="1"/>
  <c r="T29" i="6" l="1"/>
  <c r="T28" i="6" s="1"/>
  <c r="T27" i="6" s="1"/>
  <c r="T26" i="6" s="1"/>
  <c r="S29" i="6"/>
  <c r="S28" i="6" s="1"/>
  <c r="S27" i="6" s="1"/>
  <c r="S26" i="6" s="1"/>
  <c r="R29" i="6"/>
  <c r="R28" i="6" s="1"/>
  <c r="R27" i="6" s="1"/>
  <c r="R26" i="6" s="1"/>
  <c r="P29" i="6"/>
  <c r="P28" i="6" s="1"/>
  <c r="P27" i="6" s="1"/>
  <c r="P26" i="6" s="1"/>
  <c r="O29" i="6"/>
  <c r="O28" i="6" s="1"/>
  <c r="O27" i="6" s="1"/>
  <c r="O26" i="6" s="1"/>
  <c r="T29" i="5"/>
  <c r="T27" i="4"/>
  <c r="J29" i="6" l="1"/>
  <c r="J28" i="6" s="1"/>
  <c r="J27" i="6" s="1"/>
  <c r="J26" i="6" s="1"/>
  <c r="K29" i="6"/>
  <c r="K28" i="6" s="1"/>
  <c r="K27" i="6" s="1"/>
  <c r="K26" i="6" s="1"/>
  <c r="L29" i="6"/>
  <c r="L28" i="6" s="1"/>
  <c r="L27" i="6" s="1"/>
  <c r="L26" i="6" s="1"/>
  <c r="H29" i="6"/>
  <c r="H28" i="6" s="1"/>
  <c r="H27" i="6" s="1"/>
  <c r="H26" i="6" s="1"/>
  <c r="G29" i="6"/>
  <c r="G28" i="6" s="1"/>
  <c r="G27" i="6" s="1"/>
  <c r="G26" i="6" s="1"/>
  <c r="CI29" i="6"/>
  <c r="T28" i="5"/>
  <c r="T26" i="4"/>
  <c r="CI28" i="6" l="1"/>
  <c r="T27" i="5"/>
  <c r="CI27" i="6" l="1"/>
  <c r="T26" i="5"/>
  <c r="CI26" i="6" l="1"/>
  <c r="CG29" i="6" l="1"/>
  <c r="CG28" i="6" s="1"/>
  <c r="CG27" i="6" s="1"/>
  <c r="CG26" i="6" s="1"/>
  <c r="BY28" i="6"/>
  <c r="BY27" i="6" s="1"/>
  <c r="BY26" i="6" s="1"/>
  <c r="BI29" i="6" l="1"/>
  <c r="BI28" i="6" s="1"/>
  <c r="BI27" i="6" s="1"/>
  <c r="BI26" i="6" s="1"/>
  <c r="BQ29" i="6"/>
  <c r="BQ28" i="6" s="1"/>
  <c r="BQ27" i="6" s="1"/>
  <c r="BQ26" i="6" s="1"/>
  <c r="BA29" i="6" l="1"/>
  <c r="BA28" i="6" s="1"/>
  <c r="BA27" i="6" s="1"/>
  <c r="BA26" i="6" s="1"/>
  <c r="AS29" i="6" l="1"/>
  <c r="AS28" i="6" s="1"/>
  <c r="AS27" i="6" s="1"/>
  <c r="AS26" i="6" s="1"/>
  <c r="AK29" i="6" l="1"/>
  <c r="AK28" i="6" s="1"/>
  <c r="AK27" i="6" s="1"/>
  <c r="AK26" i="6" s="1"/>
  <c r="AC29" i="6" l="1"/>
  <c r="AC28" i="6" s="1"/>
  <c r="AC27" i="6" s="1"/>
  <c r="AC26" i="6" s="1"/>
  <c r="U29" i="6" l="1"/>
  <c r="U28" i="6" s="1"/>
  <c r="U27" i="6" s="1"/>
  <c r="U26" i="6" s="1"/>
  <c r="M29" i="6" l="1"/>
  <c r="M28" i="6" s="1"/>
  <c r="M27" i="6" s="1"/>
  <c r="M26" i="6" s="1"/>
  <c r="G30" i="10"/>
  <c r="G30" i="10" a="1"/>
  <c r="V29" i="10"/>
  <c r="V29" i="10" a="1"/>
  <c r="K32" i="10"/>
  <c r="K32" i="10" a="1"/>
  <c r="L32" i="10"/>
  <c r="L32" i="10" a="1"/>
  <c r="AB26" i="10"/>
  <c r="AB26" i="10" a="1"/>
  <c r="N32" i="10"/>
  <c r="N32" i="10" a="1"/>
  <c r="W27" i="10"/>
  <c r="W27" i="10" a="1"/>
  <c r="AA26" i="10"/>
  <c r="AA26" i="10" a="1"/>
  <c r="Q30" i="10"/>
  <c r="Q30" i="10" a="1"/>
  <c r="L29" i="10"/>
  <c r="L29" i="10" a="1"/>
  <c r="AB31" i="10"/>
  <c r="AB31" i="10" a="1"/>
  <c r="N26" i="10"/>
  <c r="N26" i="10" a="1"/>
  <c r="Q32" i="10"/>
  <c r="Q32" i="10" a="1"/>
  <c r="AB27" i="10"/>
  <c r="AB27" i="10" a="1"/>
  <c r="K29" i="10"/>
  <c r="K29" i="10" a="1"/>
  <c r="AB32" i="10"/>
  <c r="AB32" i="10" a="1"/>
  <c r="M31" i="10"/>
  <c r="M31" i="10" a="1"/>
  <c r="R31" i="10"/>
  <c r="R31" i="10" a="1"/>
  <c r="V27" i="10"/>
  <c r="V27" i="10" a="1"/>
  <c r="Z29" i="10"/>
  <c r="Z29" i="10" a="1"/>
  <c r="J29" i="10"/>
  <c r="J29" i="10" a="1"/>
  <c r="M29" i="10"/>
  <c r="M29" i="10" a="1"/>
  <c r="Q28" i="10"/>
  <c r="Q28" i="10" a="1"/>
  <c r="L33" i="10"/>
  <c r="L33" i="10" a="1"/>
  <c r="Y29" i="10"/>
  <c r="Y29" i="10" a="1"/>
  <c r="W30" i="10"/>
  <c r="W30" i="10" a="1"/>
  <c r="U33" i="10"/>
  <c r="U33" i="10" a="1"/>
  <c r="I27" i="10"/>
  <c r="I27" i="10" a="1"/>
  <c r="E28" i="10"/>
  <c r="E28" i="10" a="1"/>
  <c r="L30" i="10"/>
  <c r="L30" i="10" a="1"/>
  <c r="O33" i="10"/>
  <c r="O33" i="10" a="1"/>
  <c r="S31" i="10"/>
  <c r="S31" i="10" a="1"/>
  <c r="M26" i="10"/>
  <c r="M26" i="10" a="1"/>
  <c r="W29" i="10"/>
  <c r="W29" i="10" a="1"/>
  <c r="J26" i="10"/>
  <c r="J26" i="10" a="1"/>
  <c r="P27" i="10"/>
  <c r="P27" i="10" a="1"/>
  <c r="Q33" i="10"/>
  <c r="Q33" i="10" a="1"/>
  <c r="F29" i="10"/>
  <c r="F29" i="10" a="1"/>
  <c r="AC33" i="10"/>
  <c r="AC33" i="10" a="1"/>
  <c r="U30" i="10"/>
  <c r="U30" i="10" a="1"/>
  <c r="L27" i="10"/>
  <c r="L27" i="10" a="1"/>
  <c r="AA30" i="10"/>
  <c r="AA30" i="10" a="1"/>
  <c r="AC26" i="10"/>
  <c r="AC26" i="10" a="1"/>
  <c r="V33" i="10"/>
  <c r="V33" i="10" a="1"/>
  <c r="I30" i="10"/>
  <c r="I30" i="10" a="1"/>
  <c r="O31" i="10"/>
  <c r="O31" i="10" a="1"/>
  <c r="P33" i="10"/>
  <c r="P33" i="10" a="1"/>
  <c r="J27" i="10"/>
  <c r="J27" i="10" a="1"/>
  <c r="W32" i="10"/>
  <c r="W32" i="10" a="1"/>
  <c r="O30" i="10"/>
  <c r="O30" i="10" a="1"/>
  <c r="T33" i="10"/>
  <c r="T33" i="10" a="1"/>
  <c r="S32" i="10"/>
  <c r="S32" i="10" a="1"/>
  <c r="T29" i="10"/>
  <c r="T29" i="10" a="1"/>
  <c r="U26" i="10"/>
  <c r="U26" i="10" a="1"/>
  <c r="H26" i="10"/>
  <c r="H26" i="10" a="1"/>
  <c r="N33" i="10"/>
  <c r="N33" i="10" a="1"/>
  <c r="M30" i="10"/>
  <c r="M30" i="10" a="1"/>
  <c r="AC27" i="10"/>
  <c r="AC27" i="10" a="1"/>
  <c r="S28" i="10"/>
  <c r="S28" i="10" a="1"/>
  <c r="Z26" i="10"/>
  <c r="Z26" i="10" a="1"/>
  <c r="S29" i="10"/>
  <c r="S29" i="10" a="1"/>
  <c r="N28" i="10"/>
  <c r="N28" i="10" a="1"/>
  <c r="R32" i="10"/>
  <c r="R32" i="10" a="1"/>
  <c r="P26" i="10"/>
  <c r="P26" i="10" a="1"/>
  <c r="X30" i="10"/>
  <c r="X30" i="10" a="1"/>
  <c r="F27" i="10"/>
  <c r="F27" i="10" a="1"/>
  <c r="J32" i="10"/>
  <c r="J32" i="10" a="1"/>
  <c r="E26" i="10"/>
  <c r="E26" i="10" a="1"/>
  <c r="R28" i="10"/>
  <c r="R28" i="10" a="1"/>
  <c r="M27" i="10"/>
  <c r="M27" i="10" a="1"/>
  <c r="G29" i="10"/>
  <c r="G29" i="10" a="1"/>
  <c r="K31" i="10"/>
  <c r="K31" i="10" a="1"/>
  <c r="Z27" i="10"/>
  <c r="Z27" i="10" a="1"/>
  <c r="X27" i="10"/>
  <c r="X27" i="10" a="1"/>
  <c r="K27" i="10"/>
  <c r="K27" i="10" a="1"/>
  <c r="W26" i="10"/>
  <c r="W26" i="10" a="1"/>
  <c r="Z30" i="10"/>
  <c r="Z30" i="10" a="1"/>
  <c r="F26" i="10"/>
  <c r="F26" i="10" a="1"/>
  <c r="N31" i="10"/>
  <c r="N31" i="10" a="1"/>
  <c r="Y32" i="10"/>
  <c r="Y32" i="10" a="1"/>
  <c r="M28" i="10"/>
  <c r="M28" i="10" a="1"/>
  <c r="R26" i="10"/>
  <c r="R26" i="10" a="1"/>
  <c r="O27" i="10"/>
  <c r="O27" i="10" a="1"/>
  <c r="P32" i="10"/>
  <c r="P32" i="10" a="1"/>
  <c r="Q31" i="10"/>
  <c r="Q31" i="10" a="1"/>
  <c r="U27" i="10"/>
  <c r="U27" i="10" a="1"/>
  <c r="S33" i="10"/>
  <c r="S33" i="10" a="1"/>
  <c r="N29" i="10"/>
  <c r="N29" i="10" a="1"/>
  <c r="AB28" i="10"/>
  <c r="AB28" i="10" a="1"/>
  <c r="AA33" i="10"/>
  <c r="AA33" i="10" a="1"/>
  <c r="X28" i="10"/>
  <c r="X28" i="10" a="1"/>
  <c r="N27" i="10"/>
  <c r="N27" i="10" a="1"/>
  <c r="H30" i="10"/>
  <c r="H30" i="10" a="1"/>
  <c r="Q29" i="10"/>
  <c r="Q29" i="10" a="1"/>
  <c r="V30" i="10"/>
  <c r="V30" i="10" a="1"/>
  <c r="Y30" i="10"/>
  <c r="Y30" i="10" a="1"/>
  <c r="AB33" i="10"/>
  <c r="AB33" i="10" a="1"/>
  <c r="Y28" i="10"/>
  <c r="Y28" i="10" a="1"/>
  <c r="Z28" i="10"/>
  <c r="Z28" i="10" a="1"/>
  <c r="S30" i="10"/>
  <c r="S30" i="10" a="1"/>
  <c r="O29" i="10"/>
  <c r="O29" i="10" a="1"/>
  <c r="I29" i="10"/>
  <c r="I29" i="10" a="1"/>
  <c r="L31" i="10"/>
  <c r="L31" i="10" a="1"/>
  <c r="F31" i="10"/>
  <c r="F31" i="10" a="1"/>
  <c r="U31" i="10"/>
  <c r="U31" i="10" a="1"/>
  <c r="N30" i="10"/>
  <c r="N30" i="10" a="1"/>
  <c r="E29" i="10"/>
  <c r="E29" i="10" a="1"/>
  <c r="V31" i="10"/>
  <c r="V31" i="10" a="1"/>
  <c r="AA29" i="10"/>
  <c r="AA29" i="10" a="1"/>
  <c r="R30" i="10"/>
  <c r="R30" i="10" a="1"/>
  <c r="F28" i="10"/>
  <c r="F28" i="10" a="1"/>
  <c r="V28" i="10"/>
  <c r="V28" i="10" a="1"/>
  <c r="H28" i="10"/>
  <c r="H28" i="10" a="1"/>
  <c r="Z31" i="10"/>
  <c r="Z31" i="10" a="1"/>
  <c r="E30" i="10"/>
  <c r="E30" i="10" a="1"/>
  <c r="W28" i="10"/>
  <c r="W28" i="10" a="1"/>
  <c r="J33" i="10"/>
  <c r="J33" i="10" a="1"/>
  <c r="AC32" i="10"/>
  <c r="AC32" i="10" a="1"/>
  <c r="I26" i="10"/>
  <c r="I26" i="10" a="1"/>
  <c r="U29" i="10"/>
  <c r="U29" i="10" a="1"/>
  <c r="AC31" i="10"/>
  <c r="AC31" i="10" a="1"/>
  <c r="Y33" i="10"/>
  <c r="Y33" i="10" a="1"/>
  <c r="X33" i="10"/>
  <c r="X33" i="10" a="1"/>
  <c r="K30" i="10"/>
  <c r="K30" i="10" a="1"/>
  <c r="F32" i="10"/>
  <c r="F32" i="10" a="1"/>
  <c r="AC29" i="10"/>
  <c r="AC29" i="10" a="1"/>
  <c r="J31" i="10"/>
  <c r="J31" i="10" a="1"/>
  <c r="O28" i="10"/>
  <c r="O28" i="10" a="1"/>
  <c r="W33" i="10"/>
  <c r="W33" i="10" a="1"/>
  <c r="T30" i="10"/>
  <c r="T30" i="10" a="1"/>
  <c r="P30" i="10"/>
  <c r="P30" i="10" a="1"/>
  <c r="E27" i="10"/>
  <c r="E27" i="10" a="1"/>
  <c r="W31" i="10"/>
  <c r="W31" i="10" a="1"/>
  <c r="AA27" i="10"/>
  <c r="AA27" i="10" a="1"/>
  <c r="R27" i="10"/>
  <c r="R27" i="10" a="1"/>
  <c r="L28" i="10"/>
  <c r="L28" i="10" a="1"/>
  <c r="P28" i="10"/>
  <c r="P28" i="10" a="1"/>
  <c r="P29" i="10"/>
  <c r="P29" i="10" a="1"/>
  <c r="X31" i="10"/>
  <c r="X31" i="10" a="1"/>
  <c r="G28" i="10"/>
  <c r="G28" i="10" a="1"/>
  <c r="K28" i="10"/>
  <c r="K28" i="10" a="1"/>
  <c r="K26" i="10"/>
  <c r="K26" i="10" a="1"/>
  <c r="Y27" i="10"/>
  <c r="Y27" i="10" a="1"/>
  <c r="Y31" i="10"/>
  <c r="Y31" i="10" a="1"/>
  <c r="M33" i="10"/>
  <c r="M33" i="10" a="1"/>
  <c r="E33" i="10"/>
  <c r="E33" i="10" a="1"/>
  <c r="AC28" i="10"/>
  <c r="AC28" i="10" a="1"/>
  <c r="X29" i="10"/>
  <c r="X29" i="10" a="1"/>
  <c r="T26" i="10"/>
  <c r="T26" i="10" a="1"/>
  <c r="V32" i="10"/>
  <c r="V32" i="10" a="1"/>
  <c r="L26" i="10"/>
  <c r="L26" i="10" a="1"/>
  <c r="S26" i="10"/>
  <c r="S26" i="10" a="1"/>
  <c r="O32" i="10"/>
  <c r="O32" i="10" a="1"/>
  <c r="T32" i="10"/>
  <c r="T32" i="10" a="1"/>
  <c r="G26" i="10"/>
  <c r="G26" i="10" a="1"/>
  <c r="K33" i="10"/>
  <c r="K33" i="10" a="1"/>
  <c r="I28" i="10"/>
  <c r="I28" i="10" a="1"/>
  <c r="F33" i="10"/>
  <c r="F33" i="10" a="1"/>
  <c r="Z32" i="10"/>
  <c r="Z32" i="10" a="1"/>
  <c r="J30" i="10"/>
  <c r="J30" i="10" a="1"/>
  <c r="V26" i="10"/>
  <c r="V26" i="10" a="1"/>
  <c r="S27" i="10"/>
  <c r="S27" i="10" a="1"/>
  <c r="H29" i="10"/>
  <c r="H29" i="10" a="1"/>
  <c r="G27" i="10"/>
  <c r="G27" i="10" a="1"/>
  <c r="J28" i="10"/>
  <c r="J28" i="10" a="1"/>
  <c r="AA28" i="10"/>
  <c r="AA28" i="10" a="1"/>
  <c r="T31" i="10"/>
  <c r="T31" i="10" a="1"/>
  <c r="M32" i="10"/>
  <c r="M32" i="10" a="1"/>
  <c r="U28" i="10"/>
  <c r="U28" i="10" a="1"/>
  <c r="AC30" i="10"/>
  <c r="AC30" i="10" a="1"/>
  <c r="Z33" i="10"/>
  <c r="Z33" i="10" a="1"/>
  <c r="P31" i="10"/>
  <c r="P31" i="10" a="1"/>
  <c r="AA32" i="10"/>
  <c r="AA32" i="10" a="1"/>
  <c r="X32" i="10"/>
  <c r="X32" i="10" a="1"/>
  <c r="E32" i="10"/>
  <c r="E32" i="10" a="1"/>
  <c r="F30" i="10"/>
  <c r="F30" i="10" a="1"/>
  <c r="AA31" i="10"/>
  <c r="AA31" i="10" a="1"/>
  <c r="T27" i="10"/>
  <c r="T27" i="10" a="1"/>
  <c r="R29" i="10"/>
  <c r="R29" i="10" a="1"/>
  <c r="Q26" i="10"/>
  <c r="Q26" i="10" a="1"/>
  <c r="T28" i="10"/>
  <c r="T28" i="10" a="1"/>
  <c r="X26" i="10"/>
  <c r="X26" i="10" a="1"/>
  <c r="O26" i="10"/>
  <c r="O26" i="10" a="1"/>
  <c r="R33" i="10"/>
  <c r="R33" i="10" a="1"/>
  <c r="Y26" i="10"/>
  <c r="Y26" i="10" a="1"/>
  <c r="AB29" i="10"/>
  <c r="AB29" i="10" a="1"/>
  <c r="H27" i="10"/>
  <c r="H27" i="10" a="1"/>
  <c r="E31" i="10"/>
  <c r="E31" i="10" a="1"/>
  <c r="Q27" i="10"/>
  <c r="Q27" i="10" a="1"/>
  <c r="U32" i="10"/>
  <c r="U32" i="10" a="1"/>
  <c r="AB30" i="10"/>
  <c r="AB30" i="10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<sst xmlns="http://schemas.openxmlformats.org/spreadsheetml/2006/main" count="4219" uniqueCount="1096">
  <si>
    <t>Причины отклонений</t>
  </si>
  <si>
    <t>%</t>
  </si>
  <si>
    <t>к приказу Минэнерго России</t>
  </si>
  <si>
    <t>Всего</t>
  </si>
  <si>
    <t>оборудование и материалы</t>
  </si>
  <si>
    <t>Приложение  № 13</t>
  </si>
  <si>
    <t>План</t>
  </si>
  <si>
    <t>Факт</t>
  </si>
  <si>
    <t>2 квартал</t>
  </si>
  <si>
    <t>3 квартал</t>
  </si>
  <si>
    <t>4 квартал</t>
  </si>
  <si>
    <t>федерального бюджета</t>
  </si>
  <si>
    <t>иных источников финансирования</t>
  </si>
  <si>
    <t>1 квартал</t>
  </si>
  <si>
    <t xml:space="preserve"> Наименование инвестиционного проекта (группы инвестиционных проектов)</t>
  </si>
  <si>
    <t>Общий фактический объем финансирования, в том числе за счет:</t>
  </si>
  <si>
    <t>в базисном уровне цен</t>
  </si>
  <si>
    <t>в прогнозных ценах соответствующих лет</t>
  </si>
  <si>
    <t xml:space="preserve">Факт </t>
  </si>
  <si>
    <t>Наименование инвестиционного проекта (группы инвестиционных проектов)</t>
  </si>
  <si>
    <t>нематериальные активы</t>
  </si>
  <si>
    <t>млн рублей (без НДС)</t>
  </si>
  <si>
    <t>основные средства</t>
  </si>
  <si>
    <t>МВ×А</t>
  </si>
  <si>
    <t>Мвар</t>
  </si>
  <si>
    <t>км ЛЭП</t>
  </si>
  <si>
    <t>МВт</t>
  </si>
  <si>
    <t xml:space="preserve">3 квартал </t>
  </si>
  <si>
    <t xml:space="preserve">Всего </t>
  </si>
  <si>
    <t>2 квартвл</t>
  </si>
  <si>
    <t>Приложение  № 10</t>
  </si>
  <si>
    <t>Приложение  № 11</t>
  </si>
  <si>
    <t>Приложение  № 12</t>
  </si>
  <si>
    <t>Приложение  № 14</t>
  </si>
  <si>
    <t>Приложение  № 17</t>
  </si>
  <si>
    <t>км ВЛ
 1-цеп</t>
  </si>
  <si>
    <t>км ВЛ
 2-цеп</t>
  </si>
  <si>
    <t>км КЛ</t>
  </si>
  <si>
    <t>Приложение  № 16</t>
  </si>
  <si>
    <t>Идентификатор инвестиционного проекта</t>
  </si>
  <si>
    <t>Приложение  № 18</t>
  </si>
  <si>
    <t>нд</t>
  </si>
  <si>
    <t xml:space="preserve">  Наименование инвестиционного проекта (группы инвестиционных проектов)</t>
  </si>
  <si>
    <t>Общий объем финансирования, в том числе за счет:</t>
  </si>
  <si>
    <t>бюджетов субъектов Российской Федерации и муниципальных образований</t>
  </si>
  <si>
    <t>средств, полученных от оказания услуг, реализации товаров по регулируемым государством ценам (тарифам)</t>
  </si>
  <si>
    <t>1</t>
  </si>
  <si>
    <t>Г</t>
  </si>
  <si>
    <t>0.2</t>
  </si>
  <si>
    <t>Отклонение от плана финансирования по итогам отчетного периода</t>
  </si>
  <si>
    <t>млн. рублей
 (с НДС)</t>
  </si>
  <si>
    <t>Первоначальная стоимость принимаемых к учету основных средств и нематериальных активов, млн. рублей (без НДС)</t>
  </si>
  <si>
    <t>I квартал</t>
  </si>
  <si>
    <t>II квартал</t>
  </si>
  <si>
    <t>III квартал</t>
  </si>
  <si>
    <t>IV квартал</t>
  </si>
  <si>
    <t>Отклонение от плана освоения по итогам отчетного периода</t>
  </si>
  <si>
    <t>млн. рублей
 (без НДС)</t>
  </si>
  <si>
    <t>Наименование присоединяемого объекта генерации, который будет осуществлять  поставки электроэнергии и мощности в соответствии с договором о предоставлении мощности*</t>
  </si>
  <si>
    <t>от « 25 » апреля 2018 г. № 320</t>
  </si>
  <si>
    <t>Форма 14. Отчет о постановке объектов электросетевого хозяйства под напряжение 
и (или) включении объектов капитального строительства для проведения пусконаладочных работ (квартальный)</t>
  </si>
  <si>
    <t xml:space="preserve">        полное наименование субъекта электроэнергетики</t>
  </si>
  <si>
    <t>Форма 10.  Отчет об исполнении плана финансирования капитальных вложений по инвестиционным проектам инвестиционной программы (квартальный)</t>
  </si>
  <si>
    <t xml:space="preserve">          полное наименование субъекта электроэнергетики</t>
  </si>
  <si>
    <t>Форма 11. Отчет об исполнении плана финансирования капитальных вложений по источникам финансирования инвестиционных проектов инвестиционной программы (квартальный)</t>
  </si>
  <si>
    <t xml:space="preserve">       реквизиты решения органа исполнительной власти, утвердившего инвестиционную программу</t>
  </si>
  <si>
    <t>Форма 12. Отчет об исполнении плана освоения капитальных вложений по инвестиционным проектам инвестиционной программы (квартальный)</t>
  </si>
  <si>
    <t xml:space="preserve">                     полное наименование субъекта электроэнергетики</t>
  </si>
  <si>
    <t>Форма 13. Отчет об исполнении плана ввода основных средств по инвестиционным проектам инвестиционной программы (квартальный)</t>
  </si>
  <si>
    <t xml:space="preserve">                 полное наименование субъекта электроэнергетики</t>
  </si>
  <si>
    <t>Приложение  № 15</t>
  </si>
  <si>
    <t>Форма 15.  Отчет об исполнении плана ввода объектов инвестиционной деятельности (мощностей)  в эксплуатацию (квартальный)</t>
  </si>
  <si>
    <t xml:space="preserve">                           полное наименование субъекта электроэнергетики</t>
  </si>
  <si>
    <t>Отклонения от плановых показателей по итогам отчетного периода</t>
  </si>
  <si>
    <t>Форма 16. Отчет об исполнении плана вывода объектов инвестиционной деятельности (мощностей)  из эксплуатации (квартальный)</t>
  </si>
  <si>
    <t xml:space="preserve">                         полное наименование субъекта электроэнергетики</t>
  </si>
  <si>
    <t xml:space="preserve">III квартал </t>
  </si>
  <si>
    <t>Форма  17.  Отчет об исполнении основных этапов работ по инвестиционным проектам инвестиционной программы (квартальный)</t>
  </si>
  <si>
    <t xml:space="preserve">                    полное наименование субъекта электроэнергетики</t>
  </si>
  <si>
    <t>5.1.</t>
  </si>
  <si>
    <t>5.2.</t>
  </si>
  <si>
    <t>5.3.</t>
  </si>
  <si>
    <t>5.4.</t>
  </si>
  <si>
    <t>5.5.</t>
  </si>
  <si>
    <t>5.1.1.</t>
  </si>
  <si>
    <t>5.1.2.</t>
  </si>
  <si>
    <t>5.1.3.</t>
  </si>
  <si>
    <t>5.1.4.</t>
  </si>
  <si>
    <t>5.1.5.</t>
  </si>
  <si>
    <t>5.2.1.</t>
  </si>
  <si>
    <t>5.2.2.</t>
  </si>
  <si>
    <t>5.2.3.</t>
  </si>
  <si>
    <t>5.2.4.</t>
  </si>
  <si>
    <t>5.2.5.</t>
  </si>
  <si>
    <t>5.3.1.</t>
  </si>
  <si>
    <t>5.3.2.</t>
  </si>
  <si>
    <t>5.3.3.</t>
  </si>
  <si>
    <t>5.3.4.</t>
  </si>
  <si>
    <t>5.3.5.</t>
  </si>
  <si>
    <t>5.4.1.</t>
  </si>
  <si>
    <t>5.4.2.</t>
  </si>
  <si>
    <t>5.4.3.</t>
  </si>
  <si>
    <t>5.4.4.</t>
  </si>
  <si>
    <t>5.4.5.</t>
  </si>
  <si>
    <t>7.1.</t>
  </si>
  <si>
    <t>7.2.</t>
  </si>
  <si>
    <t>7.3.</t>
  </si>
  <si>
    <t>7.4.</t>
  </si>
  <si>
    <t>7.5.</t>
  </si>
  <si>
    <t>7.1.1.</t>
  </si>
  <si>
    <t>7.1.2.</t>
  </si>
  <si>
    <t>7.1.3.</t>
  </si>
  <si>
    <t>7.1.4.</t>
  </si>
  <si>
    <t>7.1.5.</t>
  </si>
  <si>
    <t>7.2.1.</t>
  </si>
  <si>
    <t>7.2.2.</t>
  </si>
  <si>
    <t>7.2.3.</t>
  </si>
  <si>
    <t>7.2.4.</t>
  </si>
  <si>
    <t>7.2.5.</t>
  </si>
  <si>
    <t>7.3.1.</t>
  </si>
  <si>
    <t>7.3.2.</t>
  </si>
  <si>
    <t>7.3.3.</t>
  </si>
  <si>
    <t>7.3.4.</t>
  </si>
  <si>
    <t>7.3.5.</t>
  </si>
  <si>
    <t>7.4.1.</t>
  </si>
  <si>
    <t>7.4.2.</t>
  </si>
  <si>
    <t>7.4.3.</t>
  </si>
  <si>
    <t>7.4.4.</t>
  </si>
  <si>
    <t>7.4.5.</t>
  </si>
  <si>
    <t xml:space="preserve">Форма 18. Отчет о фактических значениях количественных показателей по инвестиционным проектам инвестиционной программы (квартальный)  </t>
  </si>
  <si>
    <t xml:space="preserve">                  полное наименование субъекта электроэнергетики</t>
  </si>
  <si>
    <t>Номер группы инвестиционных проектов</t>
  </si>
  <si>
    <t>Развитие электрической сети/усиление существующей электрической сети, связанное с подключением новых потребителей</t>
  </si>
  <si>
    <t xml:space="preserve">Повышение надежности оказываемых услуг в сфере электроэнергетики </t>
  </si>
  <si>
    <t xml:space="preserve">Повышение качества оказываемых услуг в сфере электроэнергетики </t>
  </si>
  <si>
    <t>Выполнение требований законодательства Российской Федерации, предписаний органов исполнительной власти, регламентов рынков электрической энергии</t>
  </si>
  <si>
    <t>Обеспечение текущей деятельности в сфере электроэнергетики, в том числе развитие информационной инфраструктуры, хозяйственное обеспечение деятельности</t>
  </si>
  <si>
    <t>Инвестиции, связанные с деятельностью, не относящейся к сфере электроэнергетики</t>
  </si>
  <si>
    <t>4.1</t>
  </si>
  <si>
    <t>4.2</t>
  </si>
  <si>
    <t>4.3</t>
  </si>
  <si>
    <t>4.4</t>
  </si>
  <si>
    <t>5.1</t>
  </si>
  <si>
    <t>5.2</t>
  </si>
  <si>
    <t>5.3</t>
  </si>
  <si>
    <t>5.4</t>
  </si>
  <si>
    <t>6.1</t>
  </si>
  <si>
    <t>6.2</t>
  </si>
  <si>
    <t>6.3</t>
  </si>
  <si>
    <t>6.4</t>
  </si>
  <si>
    <t>7.1</t>
  </si>
  <si>
    <t>7.2</t>
  </si>
  <si>
    <t>7.3</t>
  </si>
  <si>
    <t>7.4</t>
  </si>
  <si>
    <t>8.1</t>
  </si>
  <si>
    <t>8.2</t>
  </si>
  <si>
    <t>8.3</t>
  </si>
  <si>
    <t>8.4</t>
  </si>
  <si>
    <t>9.1</t>
  </si>
  <si>
    <t>9.2</t>
  </si>
  <si>
    <t>9.3</t>
  </si>
  <si>
    <t>9.4</t>
  </si>
  <si>
    <t>10.1</t>
  </si>
  <si>
    <t>10.2</t>
  </si>
  <si>
    <t>Приложение  № 19</t>
  </si>
  <si>
    <t>Форма 19. Отчет о достигнутых результатах в части, касающейся расширения пропускной способности, снижения потерь в сетях и увеличения резерва для присоединения потребителей отдельно по каждому центру питания напряжением  35 кВ и выше (квартальный)</t>
  </si>
  <si>
    <t xml:space="preserve">      полное наименование субъекта электроэнергетики</t>
  </si>
  <si>
    <t>Наименование центра питания</t>
  </si>
  <si>
    <t>Место расположения центра питания:
субъект Российской Федерации, район, ближайший населенный пункт</t>
  </si>
  <si>
    <t>Установленная мощность центра питания, МВА</t>
  </si>
  <si>
    <t>Фактический резерв мощности для присоединения потребителей, кВт</t>
  </si>
  <si>
    <t>Фактическое расширение пропускной способности, кВт</t>
  </si>
  <si>
    <r>
      <t>Фактическое снижение потерь, кВт</t>
    </r>
    <r>
      <rPr>
        <sz val="12"/>
        <rFont val="Calibri"/>
        <family val="2"/>
        <charset val="204"/>
      </rPr>
      <t>×</t>
    </r>
    <r>
      <rPr>
        <sz val="12"/>
        <rFont val="Times New Roman"/>
        <family val="1"/>
        <charset val="204"/>
      </rPr>
      <t>ч/год</t>
    </r>
  </si>
  <si>
    <t>факт на конец отчетного периода</t>
  </si>
  <si>
    <t>5.6.</t>
  </si>
  <si>
    <t>5.7.</t>
  </si>
  <si>
    <t>5.1.6.</t>
  </si>
  <si>
    <t>5.1.7.</t>
  </si>
  <si>
    <t>5.2.6.</t>
  </si>
  <si>
    <t>5.2.7.</t>
  </si>
  <si>
    <t>5.3.6.</t>
  </si>
  <si>
    <t>5.3.7.</t>
  </si>
  <si>
    <t>5.4.6.</t>
  </si>
  <si>
    <t>5.4.7.</t>
  </si>
  <si>
    <t>6.1.</t>
  </si>
  <si>
    <t>6.2.</t>
  </si>
  <si>
    <t>6.3.</t>
  </si>
  <si>
    <t>6.4.</t>
  </si>
  <si>
    <t>6.5.</t>
  </si>
  <si>
    <t>6.6.</t>
  </si>
  <si>
    <t>6.7.</t>
  </si>
  <si>
    <t>6.1.1.</t>
  </si>
  <si>
    <t>6.1.2.</t>
  </si>
  <si>
    <t>6.1.3.</t>
  </si>
  <si>
    <t>6.1.4.</t>
  </si>
  <si>
    <t>6.1.5..</t>
  </si>
  <si>
    <t>6.1.6.</t>
  </si>
  <si>
    <t>6.1.7.</t>
  </si>
  <si>
    <t>6.2.1.</t>
  </si>
  <si>
    <t>6.2.2.</t>
  </si>
  <si>
    <t>6.2.3.</t>
  </si>
  <si>
    <t>6.2.4.</t>
  </si>
  <si>
    <t>6.2.5.</t>
  </si>
  <si>
    <t>6.2.6.</t>
  </si>
  <si>
    <t>6.2.7.</t>
  </si>
  <si>
    <t>6.3.1.</t>
  </si>
  <si>
    <t>6.3.2.</t>
  </si>
  <si>
    <t>6.3.3.</t>
  </si>
  <si>
    <t>6.3.4.</t>
  </si>
  <si>
    <t>6.3.5.</t>
  </si>
  <si>
    <t>6.3.6.</t>
  </si>
  <si>
    <t>6.3.7.</t>
  </si>
  <si>
    <t>6.4.1.</t>
  </si>
  <si>
    <t>6.4.2.</t>
  </si>
  <si>
    <t>6.4.3.</t>
  </si>
  <si>
    <t>6.4.4.</t>
  </si>
  <si>
    <t>6.4.5.</t>
  </si>
  <si>
    <t>6.4.6.</t>
  </si>
  <si>
    <t>6.4.7.</t>
  </si>
  <si>
    <t>8.1.</t>
  </si>
  <si>
    <t>8.2.</t>
  </si>
  <si>
    <t>8.3.</t>
  </si>
  <si>
    <t>8.4.</t>
  </si>
  <si>
    <t>8.5.</t>
  </si>
  <si>
    <t>9.1.</t>
  </si>
  <si>
    <t>9.2.</t>
  </si>
  <si>
    <t>9.3.</t>
  </si>
  <si>
    <t>9.4.</t>
  </si>
  <si>
    <t>9.5.</t>
  </si>
  <si>
    <t>10.1.</t>
  </si>
  <si>
    <t>10.2.</t>
  </si>
  <si>
    <t>10.3.</t>
  </si>
  <si>
    <t>10.4.</t>
  </si>
  <si>
    <t>10.5.</t>
  </si>
  <si>
    <t>6.1.5.</t>
  </si>
  <si>
    <t>7.6.</t>
  </si>
  <si>
    <t>7.7.</t>
  </si>
  <si>
    <t>1.1</t>
  </si>
  <si>
    <t>1.1.1</t>
  </si>
  <si>
    <t>1.1.1.3</t>
  </si>
  <si>
    <t>1.1.2</t>
  </si>
  <si>
    <t>1.1.2.1</t>
  </si>
  <si>
    <t>1.1.2.2</t>
  </si>
  <si>
    <t>1.1.3</t>
  </si>
  <si>
    <t>1.2</t>
  </si>
  <si>
    <t>Реконструкция, модернизация, техническое перевооружение всего, в том числе:</t>
  </si>
  <si>
    <t>1.2.1</t>
  </si>
  <si>
    <t>1.2.1.1</t>
  </si>
  <si>
    <t>1.2.1.2</t>
  </si>
  <si>
    <t>1.2.2</t>
  </si>
  <si>
    <t>1.2.3</t>
  </si>
  <si>
    <t>1.2.3.1</t>
  </si>
  <si>
    <t>1.2.3.2</t>
  </si>
  <si>
    <t>1.2.3.3</t>
  </si>
  <si>
    <t>1.2.3.4</t>
  </si>
  <si>
    <t>1.3</t>
  </si>
  <si>
    <t>1.4</t>
  </si>
  <si>
    <t>3.1</t>
  </si>
  <si>
    <t>3.1.1</t>
  </si>
  <si>
    <t>3.1.2</t>
  </si>
  <si>
    <t>3.1.3</t>
  </si>
  <si>
    <t>3.2</t>
  </si>
  <si>
    <t>3.2.1</t>
  </si>
  <si>
    <t>3.3</t>
  </si>
  <si>
    <t>3.4</t>
  </si>
  <si>
    <t>3.2.3</t>
  </si>
  <si>
    <t>3.2.2</t>
  </si>
  <si>
    <t>5.1.1</t>
  </si>
  <si>
    <t>5.1.2</t>
  </si>
  <si>
    <t>5.1.3</t>
  </si>
  <si>
    <t>5.5</t>
  </si>
  <si>
    <t>5.6</t>
  </si>
  <si>
    <t>Замещение (обновление) электрической сети/повышение экономической эффективности (мероприятия направленные на снижение эксплуатационных затрат) оказания услуг в сфере электроэнергетики</t>
  </si>
  <si>
    <t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сетям, имеющих проектный высший класс напряжения 110 кВ</t>
  </si>
  <si>
    <t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сетям, имеющих проектный высший класс напряжения 35 кВ</t>
  </si>
  <si>
    <t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сетям, имеющих проектный высший класс напряжения 10 кВ</t>
  </si>
  <si>
    <t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сетям, имеющих проектный высший класс напряжения 6 кВ</t>
  </si>
  <si>
    <t xml:space="preserve">показатель увеличения мощности силовых (авто-) трансформаторов на подстанциях в рамках осуществления технологического присоединения к электрическим сетям,  имеющих проектный высший класс напряжения 110 кВ  </t>
  </si>
  <si>
    <t xml:space="preserve">показатель увеличения мощности силовых (авто-) трансформаторов на подстанциях в рамках осуществления технологического присоединения к электрическим сетям,  имеющих проектный высший класс напряжения 35 кВ  </t>
  </si>
  <si>
    <t xml:space="preserve">показатель увеличения мощности силовых (авто-) трансформаторов на подстанциях в рамках осуществления технологического присоединения к электрическим сетям,  имеющих проектный высший класс напряжения 10 кВ  </t>
  </si>
  <si>
    <t xml:space="preserve">показатель увеличения мощности силовых (авто-) трансформаторов на подстанциях в рамках осуществления технологического присоединения к электрическим сетям,  имеющих проектный высший класс напряжения 6 кВ  </t>
  </si>
  <si>
    <t>показатель увеличения протяженности линий электропередачи, не связанного с осуществлением технологического присоединения к электрическим сетям, имеющих проектный высший класс напряжения 110 кВ</t>
  </si>
  <si>
    <t>показатель увеличения протяженности линий электропередачи, не связанного с осуществлением технологического присоединения к электрическим сетям, имеющих проектный высший класс напряжения 35 кВ</t>
  </si>
  <si>
    <t>показатель увеличения протяженности линий электропередачи, не связанного с осуществлением технологического присоединения к электрическим сетям, имеющих проектный высший класс напряжения 10 кВ</t>
  </si>
  <si>
    <t>показатель увеличения протяженности линий электропередачи, не связанного с осуществлением технологического присоединения к электрическим сетям, имеющих проектный высший класс напряжения 6 кВ</t>
  </si>
  <si>
    <t>показатель увеличения протяженности линий электропередачи, не связанного с осуществлением технологического присоединения к электрическим сетям, имеющих проектный высший класс напряжения 0,4 кВ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</si>
  <si>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имеющих проектный высший класс напряжения 110 кВ  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</si>
  <si>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имеющих проектный высший класс напряжения 35 кВ  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</si>
  <si>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имеющих проектный высший класс напряжения 10 кВ  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</si>
  <si>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имеющих проектный высший класс напряжения 6 кВ  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</si>
  <si>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имеющих проектный высший класс напряжения 0,4 кВ  </t>
  </si>
  <si>
    <t xml:space="preserve">показатель максимальной мощности присоединяемых потребителей электрической энергии  </t>
  </si>
  <si>
    <t xml:space="preserve">показатель максимальной мощности присоединяемых объектов по производству электрической энергии  </t>
  </si>
  <si>
    <t xml:space="preserve">показатель максимальной мощности энергопринимающих устройств при осуществлении технологического присоединения объектов электросетевого хозяйства, принадлежащих иным сетевым организациям или иным лицам  </t>
  </si>
  <si>
    <t>показатель степени загрузки трансформаторной подстанции (Kзагр)</t>
  </si>
  <si>
    <t>показатель замены силовых (авто-) трансформаторов  высшего класса напряжения 110 кВ</t>
  </si>
  <si>
    <t>показатель замены силовых (авто-) трансформаторов  высшего класса напряжения 35 кВ</t>
  </si>
  <si>
    <t>показатель замены силовых (авто-) трансформаторов  высшего класса напряжения 10 кВ</t>
  </si>
  <si>
    <t>показатель замены силовых (авто-) трансформаторов  высшего класса напряжения 6 кВ</t>
  </si>
  <si>
    <t>показатель замены линий электропередачи  высшего класса напряжения 110 кВ</t>
  </si>
  <si>
    <t>показатель замены линий электропередачи  высшего класса напряжения 35 кВ</t>
  </si>
  <si>
    <t>показатель замены линий электропередачи  высшего класса напряжения 10 кВ</t>
  </si>
  <si>
    <t>показатель замены линий электропередачи  высшего класса напряжения 6 кВ</t>
  </si>
  <si>
    <t>показатель замены линий электропередачи  высшего класса напряжения 0,4 кВ</t>
  </si>
  <si>
    <t>показатель замены выключателей, имеющих проектный высший класс напряжения 110 кВ</t>
  </si>
  <si>
    <t xml:space="preserve">показатель замены выключателей, имеющих проектный высший класс напряжения 35 кВ  </t>
  </si>
  <si>
    <t>показатель замены выключателей высшего класса напряжения 0,4-20 кВ</t>
  </si>
  <si>
    <t>показатель замены устройств компенсации реактивной мощности  110 кВ</t>
  </si>
  <si>
    <t xml:space="preserve">показатель замены устройств компенсации реактивной мощности  35 кВ </t>
  </si>
  <si>
    <t>показатель замены устройств компенсации реактивной мощности  0,4-20 кВ</t>
  </si>
  <si>
    <t xml:space="preserve">показатель оценки изменения доли полезного отпуска электрической энергии, который формируется посредством приборов учета электрической энергии, включенных в систему сбора и передачи данных  </t>
  </si>
  <si>
    <t xml:space="preserve">показатель оценки изменения средней продолжительности прекращения передачи электрической энергии потребителям услуг  </t>
  </si>
  <si>
    <t xml:space="preserve">показатель оценки изменения средней частоты прекращения передачи электрической энергии потребителям услуг  </t>
  </si>
  <si>
    <t xml:space="preserve">показатель оценки изменения объема недоотпущенной электрической энергии  </t>
  </si>
  <si>
    <t>показатель общего числа исполненных в рамках инвестиционной программы обязательств сетевой организации по осуществлению технологического присоединения (Nсд_тпр)</t>
  </si>
  <si>
    <t xml:space="preserve">показатель числа обязательств сетевой организации по осуществлению технологического присоединения, исполненных в рамках инвестиционной программы с нарушением установленного срока технологического присоединения  </t>
  </si>
  <si>
    <t>показатель объема финансовых потребностей, необходимых для реализации мероприятий, направленных на выполнение требований законодательства (Фтз)</t>
  </si>
  <si>
    <t>показатель объема финансовых потребностей, необходимых для реализации мероприятий, направленных на выполнение предписаний органов исполнительной власти (Фоив)</t>
  </si>
  <si>
    <t>показатель объема финансовых потребностей, необходимых для реализации мероприятий, направленных на выполнение требований регламентов рынков электрической энергии (Фтрр)</t>
  </si>
  <si>
    <t>показатель объема финансовых потребностей, необходимых для реализации мероприятий, направленных на развитие информационной инфраструктуры (Фит)</t>
  </si>
  <si>
    <t>показатель объема финансовых потребностей, необходимых для реализации мероприятий, направленных на хозяйственное обеспечение деятельности сетевой организации (Фхо)</t>
  </si>
  <si>
    <t>показатель объема финансовых потребностей, необходимых для реализации мероприятий, направленных на реализацию инвестиционных проектов, связанных с деятельностью, не относящейся к сфере электроэнергетики (Фнэ)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</si>
  <si>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</si>
  <si>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</si>
  <si>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</si>
  <si>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</si>
  <si>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</si>
  <si>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</si>
  <si>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</si>
  <si>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</si>
  <si>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</si>
  <si>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</si>
  <si>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</si>
  <si>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</si>
  <si>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</si>
  <si>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</si>
  <si>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</si>
  <si>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</si>
  <si>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</si>
  <si>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</si>
  <si>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</si>
  <si>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</si>
  <si>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</si>
  <si>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</si>
  <si>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</si>
  <si>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</si>
  <si>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</si>
  <si>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</si>
  <si>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</si>
  <si>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</si>
  <si>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</si>
  <si>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</si>
  <si>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</si>
  <si>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</si>
  <si>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</si>
  <si>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</si>
  <si>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</si>
  <si>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</si>
  <si>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</si>
  <si>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4.42</t>
  </si>
  <si>
    <t>4.43</t>
  </si>
  <si>
    <t>4.44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</si>
  <si>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</si>
  <si>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</si>
  <si>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</si>
  <si>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</si>
  <si>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</si>
  <si>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</si>
  <si>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</si>
  <si>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</si>
  <si>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</si>
  <si>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</si>
  <si>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</si>
  <si>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</si>
  <si>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</si>
  <si>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</si>
  <si>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</si>
  <si>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</si>
  <si>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</si>
  <si>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</si>
  <si>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</si>
  <si>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</si>
  <si>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</si>
  <si>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</si>
  <si>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</si>
  <si>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</si>
  <si>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</si>
  <si>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</si>
  <si>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6.5</t>
  </si>
  <si>
    <t>6.6</t>
  </si>
  <si>
    <t>8.5</t>
  </si>
  <si>
    <t>8.6</t>
  </si>
  <si>
    <t>реквизиты решения органа исполнительной власти, утвердившего инвестиционную программу</t>
  </si>
  <si>
    <t>5.8.</t>
  </si>
  <si>
    <t>5.1.8.</t>
  </si>
  <si>
    <t>5.2.8.</t>
  </si>
  <si>
    <t>5.3.8.</t>
  </si>
  <si>
    <t>5.4.8.</t>
  </si>
  <si>
    <t>2.1</t>
  </si>
  <si>
    <t>2.1.1</t>
  </si>
  <si>
    <t>2.1.2</t>
  </si>
  <si>
    <t>2.1.2.1</t>
  </si>
  <si>
    <t>2.1.2.2</t>
  </si>
  <si>
    <t>2.1.3</t>
  </si>
  <si>
    <t>2.1.4</t>
  </si>
  <si>
    <t>2.2</t>
  </si>
  <si>
    <t>2.2.1</t>
  </si>
  <si>
    <t>2.2.2</t>
  </si>
  <si>
    <t>2.2.3</t>
  </si>
  <si>
    <t>2.2.4</t>
  </si>
  <si>
    <t>2.3</t>
  </si>
  <si>
    <t>2.4</t>
  </si>
  <si>
    <t>4.1.1</t>
  </si>
  <si>
    <t>4.1.2</t>
  </si>
  <si>
    <t>4.1.3</t>
  </si>
  <si>
    <t>4.1.3.1</t>
  </si>
  <si>
    <t>4.1.4</t>
  </si>
  <si>
    <t>4.2.1</t>
  </si>
  <si>
    <t>4.2.2</t>
  </si>
  <si>
    <t>4.2.3</t>
  </si>
  <si>
    <t>4.2.3.1</t>
  </si>
  <si>
    <t>4.2.4</t>
  </si>
  <si>
    <t>6.1.1</t>
  </si>
  <si>
    <t>6.1.2</t>
  </si>
  <si>
    <t>6.1.3</t>
  </si>
  <si>
    <t>7.1.1</t>
  </si>
  <si>
    <t>7.1.2</t>
  </si>
  <si>
    <t>7.1.3</t>
  </si>
  <si>
    <t>Шт</t>
  </si>
  <si>
    <t>Га</t>
  </si>
  <si>
    <t>6.8.</t>
  </si>
  <si>
    <t>6.1.8.</t>
  </si>
  <si>
    <t>6.2.8.</t>
  </si>
  <si>
    <t>6.3.8.</t>
  </si>
  <si>
    <t>6.4.8.</t>
  </si>
  <si>
    <t>8.6.</t>
  </si>
  <si>
    <t>9.6.</t>
  </si>
  <si>
    <t>10.6.</t>
  </si>
  <si>
    <t>7.8.</t>
  </si>
  <si>
    <t xml:space="preserve"> реквизиты решения органа исполнительной власти, утвердившего инвестиционную программу</t>
  </si>
  <si>
    <t xml:space="preserve">  реквизиты решения органа исполнительной власти, утвердившего инвестиционную программу</t>
  </si>
  <si>
    <t>1.1.1.1</t>
  </si>
  <si>
    <t>1.1.1.2</t>
  </si>
  <si>
    <t xml:space="preserve">Оценка полной стоимости инвестиционного проекта  в прогнозных ценах соответствующих лет, млн. рублей (с НДС) </t>
  </si>
  <si>
    <t xml:space="preserve">Остаток финансирования капитальных вложений 
на  конец отчетного периода в прогнозных ценах соответствующих лет,  млн. рублей (с НДС) </t>
  </si>
  <si>
    <t>Финансирование капитальных вложений, млн. рублей (с НДС)</t>
  </si>
  <si>
    <t>Полная сметная стоимость инвестиционного проекта в соответствии с утвержденной проектной документацией в базисном уровне цен, млн. рублей (без НДС)</t>
  </si>
  <si>
    <t xml:space="preserve">Остаток освоения капитальных вложений 
на  конец отчетного периода,  
млн. рублей 
(без НДС) </t>
  </si>
  <si>
    <t>Отклонение от плана ввода основных средств по итогам отчетного периода</t>
  </si>
  <si>
    <t xml:space="preserve">Причины отклонений </t>
  </si>
  <si>
    <t>Наименование объекта, выводимого из эксплуатации</t>
  </si>
  <si>
    <t>Всего, в том числе:</t>
  </si>
  <si>
    <t>проектно-изыскательские работы</t>
  </si>
  <si>
    <t>строительные работы, реконструкция, монтаж оборудования</t>
  </si>
  <si>
    <t>прочие затраты</t>
  </si>
  <si>
    <t>ВСЕГО по инвестиционной программе, в том числе:</t>
  </si>
  <si>
    <t>1.1.1.1.3</t>
  </si>
  <si>
    <t>1.1.1.4</t>
  </si>
  <si>
    <t>1.1.2.3</t>
  </si>
  <si>
    <t>1.2.1.1.1</t>
  </si>
  <si>
    <t>1.2.1.1.2</t>
  </si>
  <si>
    <t>1.2.1.3</t>
  </si>
  <si>
    <t>1.2.1.4</t>
  </si>
  <si>
    <t>1.1.1.1.1</t>
  </si>
  <si>
    <t>1.1.1.1.2</t>
  </si>
  <si>
    <t>2.1.2.1.1</t>
  </si>
  <si>
    <t>2.1.2.1.2</t>
  </si>
  <si>
    <t>2.2.5</t>
  </si>
  <si>
    <t>-</t>
  </si>
  <si>
    <t>Утвержденные плановые значения показателей приведены в соответствии с постановлением Региональной службы по тарифам Республики Северная Осетия-Алания от 03.12.2020 г. №20</t>
  </si>
  <si>
    <t>Республика Северная Осетия-Алания</t>
  </si>
  <si>
    <t>Реконструкция, модернизация, техническое перевооружение,всего</t>
  </si>
  <si>
    <t>Реконструкция, модернизация, техническое перевооружение линий электропередач, всего, в том числе:</t>
  </si>
  <si>
    <t>Приложение № 20</t>
  </si>
  <si>
    <t>от 25 апреля 2018 г. № 320</t>
  </si>
  <si>
    <t>Форма 20. Отчет об исполнении финансового плана субъекта электроэнергетики (квартальный)</t>
  </si>
  <si>
    <t xml:space="preserve">Инвестиционная программа </t>
  </si>
  <si>
    <t>полное наименование субъекта электроэнергетики</t>
  </si>
  <si>
    <t xml:space="preserve">Субъект Российской Федерации: </t>
  </si>
  <si>
    <t>1. Финансово-экономическая модель деятельности субъекта электроэнергетики</t>
  </si>
  <si>
    <t>№ п/п</t>
  </si>
  <si>
    <t>Показатель</t>
  </si>
  <si>
    <t>Ед. изм.</t>
  </si>
  <si>
    <t>Отклонение от плановых значений по итогам отчетного периода</t>
  </si>
  <si>
    <t>в ед. измерений</t>
  </si>
  <si>
    <t>в про-центах,
%</t>
  </si>
  <si>
    <t>БЮДЖЕТ ДОХОДОВ И РАСХОДОВ</t>
  </si>
  <si>
    <t>млн рублей</t>
  </si>
  <si>
    <t>Производство и поставка электрической энергии и мощности всего, в том числе:</t>
  </si>
  <si>
    <t>производство и поставка электрической энергии на оптовом рынке электрической энергии и мощности</t>
  </si>
  <si>
    <t>производство и поставка электрической мощности на оптовом рынке электрической энергии и мощности</t>
  </si>
  <si>
    <t>производство и поставка электрической энергии (мощности) на розничных рынках электрической энергии</t>
  </si>
  <si>
    <t>Производство и поставка тепловой энергии (мощности)</t>
  </si>
  <si>
    <t>Оказание услуг по передаче электрической энергии</t>
  </si>
  <si>
    <t>Оказание услуг по передаче тепловой энергии, теплоносителя</t>
  </si>
  <si>
    <t>1.5</t>
  </si>
  <si>
    <t>Оказание услуг по технологическому присоединению</t>
  </si>
  <si>
    <t>1.6</t>
  </si>
  <si>
    <t>Реализация электрической энергии и мощности</t>
  </si>
  <si>
    <t>1.7</t>
  </si>
  <si>
    <t>Реализация тепловой энергии (мощности)</t>
  </si>
  <si>
    <t>1.8</t>
  </si>
  <si>
    <t>Оказание услуг по оперативно-диспетчерскому управлению в электроэнергетике всего, в том числе:</t>
  </si>
  <si>
    <t>1.8.1</t>
  </si>
  <si>
    <t>в части управления технологическими режимами</t>
  </si>
  <si>
    <t>1.8.2</t>
  </si>
  <si>
    <t>в части обеспечения надежности</t>
  </si>
  <si>
    <t>1.9</t>
  </si>
  <si>
    <t>Прочая деятельность</t>
  </si>
  <si>
    <t>II</t>
  </si>
  <si>
    <t>Себестоимость товаров (работ, услуг), коммерческие и управленческие расходы всего, в том числе:</t>
  </si>
  <si>
    <t>2.5</t>
  </si>
  <si>
    <t>2.6</t>
  </si>
  <si>
    <t>2.7</t>
  </si>
  <si>
    <t>2.8</t>
  </si>
  <si>
    <t>2.8.1</t>
  </si>
  <si>
    <t>2.8.2</t>
  </si>
  <si>
    <t>2.9</t>
  </si>
  <si>
    <t>II.I</t>
  </si>
  <si>
    <t>Материальные расходы всего, в том числе:</t>
  </si>
  <si>
    <t>расходы на топливо на технологические цели</t>
  </si>
  <si>
    <t>покупная энергия, в том числе:</t>
  </si>
  <si>
    <t>покупная электрическая энергия (мощность) всего, в том числе:</t>
  </si>
  <si>
    <t>на технологические цели, включая энергию на компенсацию потерь при ее передаче</t>
  </si>
  <si>
    <t>для последующей перепродажи</t>
  </si>
  <si>
    <t>покупная тепловая энергия (мощность)</t>
  </si>
  <si>
    <t>сырье, материалы, запасные части, инструменты</t>
  </si>
  <si>
    <t>прочие материальные расходы</t>
  </si>
  <si>
    <t>II.II</t>
  </si>
  <si>
    <t>Работы и услуги производственного характера всего, в том числе:</t>
  </si>
  <si>
    <t>услуги по передаче электрической энергии по единой (национальной) общероссийской электрической сети</t>
  </si>
  <si>
    <t>услуги по передаче электрической энергии по сетям территориальной сетевой организации</t>
  </si>
  <si>
    <t>услуги по передаче тепловой энергии, теплоносителя</t>
  </si>
  <si>
    <t>услуги инфраструктурных организаций*****</t>
  </si>
  <si>
    <t>прочие услуги производственного характера</t>
  </si>
  <si>
    <t>II.III</t>
  </si>
  <si>
    <t>Расходы на оплату труда с учетом страховых взносов</t>
  </si>
  <si>
    <t>II.IV</t>
  </si>
  <si>
    <t>Амортизация основных средств и нематериальных активов</t>
  </si>
  <si>
    <t>II.V</t>
  </si>
  <si>
    <t>Налоги и сборы всего, в том числе:</t>
  </si>
  <si>
    <t>2.5.1</t>
  </si>
  <si>
    <t>налог на имущество организации</t>
  </si>
  <si>
    <t>2.5.2</t>
  </si>
  <si>
    <t>прочие налоги и сборы</t>
  </si>
  <si>
    <t>II.VI</t>
  </si>
  <si>
    <t>Прочие расходы всего, в том числе:</t>
  </si>
  <si>
    <t>2.6.1</t>
  </si>
  <si>
    <t>работы и услуги непроизводственного характера</t>
  </si>
  <si>
    <t>2.6.2</t>
  </si>
  <si>
    <t>арендная плата, лизинговые платежи</t>
  </si>
  <si>
    <t>2.6.3</t>
  </si>
  <si>
    <t>иные прочие расходы</t>
  </si>
  <si>
    <t>II.VII</t>
  </si>
  <si>
    <t>Иные сведения:</t>
  </si>
  <si>
    <t>2.7.1</t>
  </si>
  <si>
    <t>Расходы на ремонт</t>
  </si>
  <si>
    <t>2.7.2</t>
  </si>
  <si>
    <t>Коммерческие расходы</t>
  </si>
  <si>
    <t>2.7.3</t>
  </si>
  <si>
    <t>Управленческие расходы</t>
  </si>
  <si>
    <t>III</t>
  </si>
  <si>
    <t>Прибыль (убыток) от продаж (строка I–строка II) всего,
в том числе:</t>
  </si>
  <si>
    <t>3.5</t>
  </si>
  <si>
    <t>3.6</t>
  </si>
  <si>
    <t>3.7</t>
  </si>
  <si>
    <t>3.8</t>
  </si>
  <si>
    <t>3.8.1</t>
  </si>
  <si>
    <t>3.8.2</t>
  </si>
  <si>
    <t>3.9</t>
  </si>
  <si>
    <t>IV</t>
  </si>
  <si>
    <t>Прочие доходы и расходы (сальдо) (строка 4.1–строка 4.2)</t>
  </si>
  <si>
    <t>Прочие доходы всего, в том числе:</t>
  </si>
  <si>
    <t>доходы от участия в других организациях</t>
  </si>
  <si>
    <t>проценты к получению</t>
  </si>
  <si>
    <t>восстановление резервов всего, в том числе:</t>
  </si>
  <si>
    <t>по сомнительным долгам</t>
  </si>
  <si>
    <t>прочие внереализационные доходы</t>
  </si>
  <si>
    <t>расходы, связанные с персоналом</t>
  </si>
  <si>
    <t>проценты к уплате</t>
  </si>
  <si>
    <t>создание резервов всего, в том числе:</t>
  </si>
  <si>
    <t>прочие внереализационные расходы</t>
  </si>
  <si>
    <t>V</t>
  </si>
  <si>
    <t>Прибыль (убыток) до налогообложения (строка III+строка IV) всего, в том числе:</t>
  </si>
  <si>
    <t>Производство и поставка электрической энергии на оптовом рынке электрической энергии и мощности</t>
  </si>
  <si>
    <t>5.8.1</t>
  </si>
  <si>
    <t>5.8.2</t>
  </si>
  <si>
    <t>VI</t>
  </si>
  <si>
    <t>Налог на прибыль всего, в том числе:</t>
  </si>
  <si>
    <t>Производство и поставка тепловой энергии (мощности);</t>
  </si>
  <si>
    <t>Оказание услуг по передаче электрической энергии;</t>
  </si>
  <si>
    <t>Оказание услуг по передаче тепловой энергии, теплоносителя;</t>
  </si>
  <si>
    <t>Оказание услуг по технологическому присоединению;</t>
  </si>
  <si>
    <t>Реализация электрической энергии и мощности;</t>
  </si>
  <si>
    <t>6.7</t>
  </si>
  <si>
    <t>Реализация тепловой энергии (мощности);</t>
  </si>
  <si>
    <t>6.8</t>
  </si>
  <si>
    <t>6.8.1</t>
  </si>
  <si>
    <t>6.8.2</t>
  </si>
  <si>
    <t>6.9</t>
  </si>
  <si>
    <t>Прочая деятельность;</t>
  </si>
  <si>
    <t>VII</t>
  </si>
  <si>
    <t>Чистая прибыль (убыток) всего, в том числе:</t>
  </si>
  <si>
    <t>7.5</t>
  </si>
  <si>
    <t>7.6</t>
  </si>
  <si>
    <t>7.7</t>
  </si>
  <si>
    <t>7.8</t>
  </si>
  <si>
    <t>7.8.1</t>
  </si>
  <si>
    <t>7.8.2</t>
  </si>
  <si>
    <t>7.9</t>
  </si>
  <si>
    <t>VIII</t>
  </si>
  <si>
    <t>Направления использования чистой прибыли</t>
  </si>
  <si>
    <t>На инвестиции</t>
  </si>
  <si>
    <t>Резервный фонд</t>
  </si>
  <si>
    <t>Выплата дивидендов</t>
  </si>
  <si>
    <t>Остаток на развитие</t>
  </si>
  <si>
    <t>IX</t>
  </si>
  <si>
    <t>–</t>
  </si>
  <si>
    <t>Прибыль до налогообложения без учета процентов к уплате и амортизации (строка V+строка 4.2.2+строка II.IV)</t>
  </si>
  <si>
    <t>Долг (кредиты и займы) на начало периода всего, в том числе:</t>
  </si>
  <si>
    <t>9.2.1</t>
  </si>
  <si>
    <t>краткосрочные кредиты и займы на начало периода</t>
  </si>
  <si>
    <t>Долг (кредиты и займы) на конец периода, в том числе</t>
  </si>
  <si>
    <t>9.3.1</t>
  </si>
  <si>
    <t>краткосрочные кредиты и займы на конец периода</t>
  </si>
  <si>
    <t>Отношение долга (кредиты и займы) на конец периода (строка 9.3) к прибыли до налогообложения без учета процентов к уплате и амортизации (строка 9.1)</t>
  </si>
  <si>
    <t>БЮДЖЕТ ДВИЖЕНИЯ ДЕНЕЖНЫХ СРЕДСТВ</t>
  </si>
  <si>
    <t>X</t>
  </si>
  <si>
    <t>Поступления от текущих операций всего, в том числе:</t>
  </si>
  <si>
    <t>10.1.1</t>
  </si>
  <si>
    <t>10.1.2</t>
  </si>
  <si>
    <t>10.1.3</t>
  </si>
  <si>
    <t>10.3</t>
  </si>
  <si>
    <t>10.4</t>
  </si>
  <si>
    <t>10.5</t>
  </si>
  <si>
    <t>10.6</t>
  </si>
  <si>
    <t>10.7</t>
  </si>
  <si>
    <t>10.8</t>
  </si>
  <si>
    <t>10.8.1</t>
  </si>
  <si>
    <t>10.8.2</t>
  </si>
  <si>
    <t>10.9</t>
  </si>
  <si>
    <t>Поступления денежных средств за счет средств бюджетов бюджетной системы Российской Федерации (субсидия) всего, в том числе:</t>
  </si>
  <si>
    <t>10.9.1</t>
  </si>
  <si>
    <t>за счет средств федерального бюджета</t>
  </si>
  <si>
    <t>10.9.2</t>
  </si>
  <si>
    <t>за счет средств консолидированного бюджета субъекта Российской Федерации</t>
  </si>
  <si>
    <t>10.10</t>
  </si>
  <si>
    <t>XI</t>
  </si>
  <si>
    <t>Платежи по текущим операциям всего, в том числе:</t>
  </si>
  <si>
    <t>11.1</t>
  </si>
  <si>
    <t>Оплата поставщикам топлива</t>
  </si>
  <si>
    <t>11.2</t>
  </si>
  <si>
    <t>Оплата покупной энергии всего, в том числе:</t>
  </si>
  <si>
    <t>11.2.1</t>
  </si>
  <si>
    <t>на оптовом рынке электрической энергии и мощности</t>
  </si>
  <si>
    <t>11.2.2</t>
  </si>
  <si>
    <t>на розничных рынках электрической энергии</t>
  </si>
  <si>
    <t>11.2.3</t>
  </si>
  <si>
    <t>на компенсацию потерь</t>
  </si>
  <si>
    <t>11.3</t>
  </si>
  <si>
    <t>Оплата услуг по передаче электрической энергии по единой (национальной) общероссийской электрической сети</t>
  </si>
  <si>
    <t>11.4</t>
  </si>
  <si>
    <t>Оплата услуг по передаче электрической энергии по сетям территориальных сетевых организаций</t>
  </si>
  <si>
    <t>11.5</t>
  </si>
  <si>
    <t>Оплата услуг по передаче тепловой энергии, теплоносителя</t>
  </si>
  <si>
    <t>11.6</t>
  </si>
  <si>
    <t>Оплата труда</t>
  </si>
  <si>
    <t>11.7</t>
  </si>
  <si>
    <t>Страховые взносы</t>
  </si>
  <si>
    <t>11.8</t>
  </si>
  <si>
    <t>Оплата налогов и сборов всего, в том числе:</t>
  </si>
  <si>
    <t>11.8.1</t>
  </si>
  <si>
    <t>налог на прибыль</t>
  </si>
  <si>
    <t>11.9</t>
  </si>
  <si>
    <t>Оплата сырья, материалов, запасных частей, инструментов</t>
  </si>
  <si>
    <t>11.10</t>
  </si>
  <si>
    <t>Оплата прочих услуг производственного характера</t>
  </si>
  <si>
    <t>11.11</t>
  </si>
  <si>
    <t>Арендная плата и лизинговые платежи</t>
  </si>
  <si>
    <t>11.12</t>
  </si>
  <si>
    <t>Проценты по долговым обязательствам (за исключением процентов по долговым обязательствам, включаемым в стоимость инвестиционного актива)</t>
  </si>
  <si>
    <t>11.13</t>
  </si>
  <si>
    <t>Прочие платежи по текущей деятельности</t>
  </si>
  <si>
    <t>XII</t>
  </si>
  <si>
    <t>Поступления от инвестиционных операций всего, в том числе:</t>
  </si>
  <si>
    <t>12.1</t>
  </si>
  <si>
    <t>Поступления от реализации имущества и имущественных прав</t>
  </si>
  <si>
    <t>12.2</t>
  </si>
  <si>
    <t>Поступления по заключенным инвестиционным соглашениям, в том числе</t>
  </si>
  <si>
    <t>12.2.1</t>
  </si>
  <si>
    <t>по использованию средств бюджетов бюджетной системы Российской Федерации всего, в том числе:</t>
  </si>
  <si>
    <t>12.2.1.1</t>
  </si>
  <si>
    <t>средства федерального бюджета</t>
  </si>
  <si>
    <t>12.2.1.2</t>
  </si>
  <si>
    <t>средства консолидированного бюджета субъекта Российской Федерации</t>
  </si>
  <si>
    <t>12.3</t>
  </si>
  <si>
    <t>Прочие поступления по инвестиционным операциям</t>
  </si>
  <si>
    <t>XIII</t>
  </si>
  <si>
    <t>Платежи по инвестиционным операциям всего, в том числе:</t>
  </si>
  <si>
    <t>13.1</t>
  </si>
  <si>
    <t>Инвестиции в основной капитал всего, в том числе:</t>
  </si>
  <si>
    <t>13.1.1</t>
  </si>
  <si>
    <t>техническое перевооружение и реконструкция</t>
  </si>
  <si>
    <t>13.1.2</t>
  </si>
  <si>
    <t>новое строительство и расширение</t>
  </si>
  <si>
    <t>13.1.3</t>
  </si>
  <si>
    <t>проектно-изыскательные работы для объектов нового строительства будущих лет</t>
  </si>
  <si>
    <t>13.1.4</t>
  </si>
  <si>
    <t>приобретение объектов основных средств, земельных участков</t>
  </si>
  <si>
    <t>13.1.5</t>
  </si>
  <si>
    <t>проведение научно-исследовательских и опытно-конструкторских разработок</t>
  </si>
  <si>
    <t>13.1.6</t>
  </si>
  <si>
    <t>прочие выплаты, связанные с инвестициями в основной капитал</t>
  </si>
  <si>
    <t>13.2</t>
  </si>
  <si>
    <t>Приобретение нематериальных активов</t>
  </si>
  <si>
    <t>13.3</t>
  </si>
  <si>
    <t>Прочие платежи по инвестиционным операциям всего, в том числе:</t>
  </si>
  <si>
    <t>13.4</t>
  </si>
  <si>
    <t>13.4.1</t>
  </si>
  <si>
    <t>проценты по долговым обязательствам, включаемым в стоимость инвестиционного актива</t>
  </si>
  <si>
    <t>XIV</t>
  </si>
  <si>
    <t>Поступления от финансовых операций всего, в том числе:</t>
  </si>
  <si>
    <t>14.1</t>
  </si>
  <si>
    <t>Процентные поступления</t>
  </si>
  <si>
    <t>14.2</t>
  </si>
  <si>
    <t>Поступления по полученным кредитам всего, в том числе:</t>
  </si>
  <si>
    <t>14.2.1</t>
  </si>
  <si>
    <t>на текущую деятельность</t>
  </si>
  <si>
    <t>14.2.2</t>
  </si>
  <si>
    <t>на инвестиционные операции</t>
  </si>
  <si>
    <t>14.2.3</t>
  </si>
  <si>
    <t>на рефинансирование кредитов и займов</t>
  </si>
  <si>
    <t>14.3</t>
  </si>
  <si>
    <t>Поступления от эмиссии акций**</t>
  </si>
  <si>
    <t>14.4</t>
  </si>
  <si>
    <t>Поступления от реализации финансовых инструментов всего, в том числе:</t>
  </si>
  <si>
    <t>14.4.1</t>
  </si>
  <si>
    <t>облигационные займы</t>
  </si>
  <si>
    <t>14.4.2</t>
  </si>
  <si>
    <t>вексели</t>
  </si>
  <si>
    <t>14.5</t>
  </si>
  <si>
    <t>Поступления от займов организаций</t>
  </si>
  <si>
    <t>14.6</t>
  </si>
  <si>
    <t>Поступления за счет средств инвесторов</t>
  </si>
  <si>
    <t>14.7</t>
  </si>
  <si>
    <t>Прочие поступления по финансовым операциям</t>
  </si>
  <si>
    <t>XV</t>
  </si>
  <si>
    <t>Платежи по финансовым операциям всего, в том числе:</t>
  </si>
  <si>
    <t>15.1</t>
  </si>
  <si>
    <t>Погашение кредитов и займов всего, в том числе:</t>
  </si>
  <si>
    <t>15.1.1</t>
  </si>
  <si>
    <t>15.1.2</t>
  </si>
  <si>
    <t>15.1.3</t>
  </si>
  <si>
    <t>15.2</t>
  </si>
  <si>
    <t>15.3</t>
  </si>
  <si>
    <t>Прочие выплаты по финансовым операциям</t>
  </si>
  <si>
    <t>XVI</t>
  </si>
  <si>
    <t>Сальдо денежных средств по операционной деятельности
(строка Х–строка XI) всего, в том числе:</t>
  </si>
  <si>
    <t>XVII</t>
  </si>
  <si>
    <t>Сальдо денежных средств по инвестиционным операциям всего (строка XII–строка XIII), всего, в том числе</t>
  </si>
  <si>
    <t>17.1</t>
  </si>
  <si>
    <t>Сальдо денежных средств по инвестиционным операциям</t>
  </si>
  <si>
    <t>17.2</t>
  </si>
  <si>
    <t>Сальдо денежных средств по прочей деятельности</t>
  </si>
  <si>
    <t>XVIII</t>
  </si>
  <si>
    <t>Сальдо денежных средств по финансовым операциям всего (строка XIV–строка XV), в том числе</t>
  </si>
  <si>
    <t>18.1</t>
  </si>
  <si>
    <t>Сальдо денежных средств по привлечению и погашению кредитов и займов</t>
  </si>
  <si>
    <t>18.2</t>
  </si>
  <si>
    <t>Сальдо денежных средств по прочей финансовой деятельности</t>
  </si>
  <si>
    <t>XIX</t>
  </si>
  <si>
    <t>Сальдо денежных средств от транзитных операций</t>
  </si>
  <si>
    <t>XX</t>
  </si>
  <si>
    <t>Итого сальдо денежных средств
(строка XVI+строка XVII+строка XVIII+строка XIX)</t>
  </si>
  <si>
    <t>XXI</t>
  </si>
  <si>
    <t>Остаток денежных средств на начало периода</t>
  </si>
  <si>
    <t>XXII</t>
  </si>
  <si>
    <t>Остаток денежных средств на конец периода</t>
  </si>
  <si>
    <t>XXIII</t>
  </si>
  <si>
    <t>23.1</t>
  </si>
  <si>
    <t>Дебиторская задолженность на конец периода всего, в том числе:</t>
  </si>
  <si>
    <t>23.1.1</t>
  </si>
  <si>
    <t>производство и поставка электрической энергии и мощности всего, в том числе:</t>
  </si>
  <si>
    <t>23.1.1.a</t>
  </si>
  <si>
    <t>из нее просроченная</t>
  </si>
  <si>
    <t>23.1.1.1</t>
  </si>
  <si>
    <t>23.1.1.1.a</t>
  </si>
  <si>
    <t>23.1.1.2</t>
  </si>
  <si>
    <t>23.1.1.2.a</t>
  </si>
  <si>
    <t>23.1.1.3</t>
  </si>
  <si>
    <t>23.1.1.3.a</t>
  </si>
  <si>
    <t>23.1.2</t>
  </si>
  <si>
    <t>производство и поставка тепловой энергии (мощности)</t>
  </si>
  <si>
    <t>23.1.2.a</t>
  </si>
  <si>
    <t>23.1.3</t>
  </si>
  <si>
    <t>оказание услуг по передаче электрической энергии</t>
  </si>
  <si>
    <t>23.1.3.а</t>
  </si>
  <si>
    <t>23.1.4</t>
  </si>
  <si>
    <t>оказание услуг по передаче тепловой энергии, теплоносителя</t>
  </si>
  <si>
    <t>23.1.4.a</t>
  </si>
  <si>
    <t>23.1.5</t>
  </si>
  <si>
    <t>оказание услуг по технологическому присоединению</t>
  </si>
  <si>
    <t>23.1.5.a</t>
  </si>
  <si>
    <t>23.1.7</t>
  </si>
  <si>
    <t>реализация электрической энергии и мощности</t>
  </si>
  <si>
    <t>23.1.6.а</t>
  </si>
  <si>
    <t>реализация тепловой энергии (мощности)</t>
  </si>
  <si>
    <t>23.1.7.a</t>
  </si>
  <si>
    <t>23.1.8</t>
  </si>
  <si>
    <t>оказание услуг по оперативно-диспетчерскому управлению в электроэнергетике всего, в том числе:</t>
  </si>
  <si>
    <t>23.1.8.a</t>
  </si>
  <si>
    <t>23.1.8.1</t>
  </si>
  <si>
    <t>23.1.8.1.a</t>
  </si>
  <si>
    <t>23.1.8.2</t>
  </si>
  <si>
    <t>23.1.8.2.a</t>
  </si>
  <si>
    <t>23.1.9</t>
  </si>
  <si>
    <t>прочая деятельность</t>
  </si>
  <si>
    <t>23.1.9.a</t>
  </si>
  <si>
    <t>23.2</t>
  </si>
  <si>
    <t>Кредиторская задолженность на конец периода всего, в том числе:</t>
  </si>
  <si>
    <t>23.2.1</t>
  </si>
  <si>
    <t>поставщикам топлива на технологические цели</t>
  </si>
  <si>
    <t>23.2.1.a</t>
  </si>
  <si>
    <t>23.2.2</t>
  </si>
  <si>
    <t>поставщикам покупной энергии всего, в том числе:</t>
  </si>
  <si>
    <t>23.2.2.1</t>
  </si>
  <si>
    <t>23.2.2.1.a</t>
  </si>
  <si>
    <t>23.2.2.2</t>
  </si>
  <si>
    <t>на розничных рынках</t>
  </si>
  <si>
    <t>23.2.2.2.a</t>
  </si>
  <si>
    <t>23.2.3</t>
  </si>
  <si>
    <t>по оплате услуг на передачу электрической энергии по единой (национальной) общероссийской электрической сети</t>
  </si>
  <si>
    <t>23.2.3.a</t>
  </si>
  <si>
    <t>23.2.4</t>
  </si>
  <si>
    <t>по оплате услуг территориальных сетевых организаций</t>
  </si>
  <si>
    <t>23.2.4.a</t>
  </si>
  <si>
    <t>23.2.5</t>
  </si>
  <si>
    <t>перед персоналом по оплате труда</t>
  </si>
  <si>
    <t>23.2.5.a</t>
  </si>
  <si>
    <t>23.2.6</t>
  </si>
  <si>
    <t>перед бюджетами и внебюджетными фондами</t>
  </si>
  <si>
    <t>23.2.6.a</t>
  </si>
  <si>
    <t>23.2.7</t>
  </si>
  <si>
    <t>по договорам технологического присоединения</t>
  </si>
  <si>
    <t>23.2.7.а</t>
  </si>
  <si>
    <t>23.2.8</t>
  </si>
  <si>
    <t>по обязательствам перед поставщиками и подрядчиками по исполнению инвестиционной программы</t>
  </si>
  <si>
    <t>23.2.8.a</t>
  </si>
  <si>
    <t>23.2.9</t>
  </si>
  <si>
    <t>прочая кредиторская задолженность</t>
  </si>
  <si>
    <t>23.2.9.а</t>
  </si>
  <si>
    <t>23.3</t>
  </si>
  <si>
    <t>Отношение поступлений денежных средств к выручке от реализованных товаров и оказанных услуг (с учетом НДС) всего, в том числе:</t>
  </si>
  <si>
    <t>23.3.1</t>
  </si>
  <si>
    <t>от производства и поставки электрической энергии и мощности</t>
  </si>
  <si>
    <t>23.3.1.1</t>
  </si>
  <si>
    <t>от производства и поставки электрической энергии на оптовом рынке электрической энергии и мощности</t>
  </si>
  <si>
    <t>23.3.1.2</t>
  </si>
  <si>
    <t>от производства и поставки электрической мощности на оптовом рынке электрической энергии и мощности</t>
  </si>
  <si>
    <t>23.3.1.3</t>
  </si>
  <si>
    <t>от производства и поставки электрической энергии (мощности) на розничных рынках электрической энергии</t>
  </si>
  <si>
    <t>23.3.2</t>
  </si>
  <si>
    <t>от производства и поставки тепловой энергии (мощности)</t>
  </si>
  <si>
    <t>23.3.3</t>
  </si>
  <si>
    <t>от оказания услуг по передаче электрической энергии</t>
  </si>
  <si>
    <t>23.3.4</t>
  </si>
  <si>
    <t>от оказания услуг по передаче тепловой энергии, теплоносителя</t>
  </si>
  <si>
    <t>23.3.5</t>
  </si>
  <si>
    <t>от реализации электрической энергии и мощности</t>
  </si>
  <si>
    <t>23.3.6</t>
  </si>
  <si>
    <t>от реализации тепловой энергии (мощности)</t>
  </si>
  <si>
    <t>23.3.7</t>
  </si>
  <si>
    <t>от оказания услуг по оперативно-диспетчерскому управлению в электроэнергетике всего, в том числе:</t>
  </si>
  <si>
    <t>23.3.7.1</t>
  </si>
  <si>
    <t>23.3.7.2</t>
  </si>
  <si>
    <t>ТЕХНИКО-ЭКОНОМИЧЕСКИЕ ПОКАЗАТЕЛИ</t>
  </si>
  <si>
    <t>XXIV</t>
  </si>
  <si>
    <t>В отношении деятельности по производству электрической, тепловой энергии (мощности)</t>
  </si>
  <si>
    <t>Х</t>
  </si>
  <si>
    <t>24.1</t>
  </si>
  <si>
    <t>Установленная электрическая мощность</t>
  </si>
  <si>
    <t>24.2</t>
  </si>
  <si>
    <t>Установленная тепловая мощность</t>
  </si>
  <si>
    <t>Гкал/час</t>
  </si>
  <si>
    <t>24.3</t>
  </si>
  <si>
    <t>Располагаемая электрическая мощность</t>
  </si>
  <si>
    <t>24.4</t>
  </si>
  <si>
    <t>Присоединенная тепловая мощность</t>
  </si>
  <si>
    <t>24.5</t>
  </si>
  <si>
    <t>Объем выработанной электрической энергии</t>
  </si>
  <si>
    <t>млн кВт.ч</t>
  </si>
  <si>
    <t>24.6</t>
  </si>
  <si>
    <t>Объем продукции отпущенной с шин (коллекторов)</t>
  </si>
  <si>
    <t>24.6.1</t>
  </si>
  <si>
    <t>электрической энергии</t>
  </si>
  <si>
    <t>24.6.2</t>
  </si>
  <si>
    <t>тепловой энергии</t>
  </si>
  <si>
    <t>тыс. Гкал</t>
  </si>
  <si>
    <t>24.7</t>
  </si>
  <si>
    <t>Объем покупной продукции для последующей продажи</t>
  </si>
  <si>
    <t>24.7.1</t>
  </si>
  <si>
    <t>24.7.2</t>
  </si>
  <si>
    <t>электрической мощности</t>
  </si>
  <si>
    <t>24.7.3</t>
  </si>
  <si>
    <t>24.8</t>
  </si>
  <si>
    <t>Объем покупной продукции на технологические цели</t>
  </si>
  <si>
    <t>24.8.1</t>
  </si>
  <si>
    <t>24.8.2</t>
  </si>
  <si>
    <t>24.9</t>
  </si>
  <si>
    <t>Объем продукции отпущенной (проданной) потребителям</t>
  </si>
  <si>
    <t>24.9.1</t>
  </si>
  <si>
    <t>24.9.2</t>
  </si>
  <si>
    <t>24.9.3</t>
  </si>
  <si>
    <t>XXV</t>
  </si>
  <si>
    <t>В отношении деятельности по передаче электрической энергии</t>
  </si>
  <si>
    <t>25.1</t>
  </si>
  <si>
    <t>Объем отпуска электрической энергии из сети (полезный отпуск) всего, в том числе:</t>
  </si>
  <si>
    <t>25.1.1</t>
  </si>
  <si>
    <t>потребителям, присоединенным к единой (национальной) общероссийской электрической сети всего, в том числе:</t>
  </si>
  <si>
    <t>25.1.1.1</t>
  </si>
  <si>
    <t>территориальные сетевые организации</t>
  </si>
  <si>
    <t>25.1.1.2</t>
  </si>
  <si>
    <t>потребители, не являющиеся территориальными сетевыми организациями</t>
  </si>
  <si>
    <t>25.2</t>
  </si>
  <si>
    <t>Объем технологического расхода (потерь) при передаче электрической энергии</t>
  </si>
  <si>
    <t>25.3</t>
  </si>
  <si>
    <t>Заявленная мощность***/фактическая мощность всего, в том числе:</t>
  </si>
  <si>
    <t>25.3.1</t>
  </si>
  <si>
    <t>потребителей, присоединенных к единой (национальной) общероссийской электрической сети всего, в том числе:</t>
  </si>
  <si>
    <t>25.3.1.1</t>
  </si>
  <si>
    <t>25.3.1.2</t>
  </si>
  <si>
    <t>25.4</t>
  </si>
  <si>
    <t>Количество условных единиц обслуживаемого электросетевого оборудования</t>
  </si>
  <si>
    <t>у. е.</t>
  </si>
  <si>
    <t>25.5</t>
  </si>
  <si>
    <t>Необходимая валовая выручка сетевой организации в части содержания (строка 1.3–строка 2.2.1–строка 2.2.2–строка 2.1.2.1.1)</t>
  </si>
  <si>
    <t>XXVI</t>
  </si>
  <si>
    <t>В отношении сбытовой деятельности</t>
  </si>
  <si>
    <t>26.1</t>
  </si>
  <si>
    <t>Полезный отпуск электрической энергии потребителям</t>
  </si>
  <si>
    <t>26.2</t>
  </si>
  <si>
    <t>Отпуск тепловой энергии потребителям</t>
  </si>
  <si>
    <t>26.3</t>
  </si>
  <si>
    <t>Необходимая валовая выручка сбытовой организации без учета покупной электрической энергии (мощности) для последующей перепродажи и оплаты услуг по передаче электрической энергии</t>
  </si>
  <si>
    <t>26.4</t>
  </si>
  <si>
    <t>Необходимая валовая выручка сбытовой организации без учета затрат на покупку тепловой энергии и оплаты услуг по ее передаче</t>
  </si>
  <si>
    <t>XXVII</t>
  </si>
  <si>
    <t>В отношении деятельности по оперативно-диспетчерскому управлению</t>
  </si>
  <si>
    <t>27.1</t>
  </si>
  <si>
    <t>Установленная мощность в Единой энергетической системе России, в том числе</t>
  </si>
  <si>
    <t>27.1.1</t>
  </si>
  <si>
    <t>установленная электрическая мощность электростанций, входящих в Единую энергетическую систему России, осуществляющих деятельность по производству электрической энергии и продаваемой на оптовом рынке</t>
  </si>
  <si>
    <t>27.1.2</t>
  </si>
  <si>
    <t>установленная электрическая мощность электростанций, входящих в Единую энергетическую систему России, осуществляющих деятельность по производству электрической энергии и продаваемой на розничном рынке</t>
  </si>
  <si>
    <t>27.1.3</t>
  </si>
  <si>
    <t>средняя мощность поставки электрической энергии по группам точек поставки импорта на оптовом рынке</t>
  </si>
  <si>
    <t>27.2</t>
  </si>
  <si>
    <t>Объем потребления в Единой энергетической системе России, в том числе</t>
  </si>
  <si>
    <t>27.2.1</t>
  </si>
  <si>
    <t>суммарный объем потребления (покупки) электрической энергии по всем группам точек поставки, зарегистрированным на оптовом рынке</t>
  </si>
  <si>
    <t>27.2.2</t>
  </si>
  <si>
    <t>суммарный объем поставки электрической энергии на экспорт из России</t>
  </si>
  <si>
    <t>27.3</t>
  </si>
  <si>
    <t>Собственная необходимая валовая выручка субъекта оперативно-диспетчерского управления, всего, в том числе</t>
  </si>
  <si>
    <t>27.3.1</t>
  </si>
  <si>
    <t>27.3.2</t>
  </si>
  <si>
    <t>XXVIII</t>
  </si>
  <si>
    <t>Среднесписочная численность работников</t>
  </si>
  <si>
    <t>чел.</t>
  </si>
  <si>
    <t>2. Источники финансирования инвестиционной программы субъекта электроэнергетики</t>
  </si>
  <si>
    <t>Источники финансирования инвестиционной программы всего
(строка I+строка II) всего, в том числе:</t>
  </si>
  <si>
    <t>I</t>
  </si>
  <si>
    <t>Собственные средства всего, в том числе:</t>
  </si>
  <si>
    <t>Прибыль, направляемая на инвестиции, в том числе:</t>
  </si>
  <si>
    <t>полученная от реализации продукции и оказанных услуг по регулируемым ценам (тарифам):</t>
  </si>
  <si>
    <t>производства и поставки электрической энергии и мощности</t>
  </si>
  <si>
    <t>производства и поставки тепловой энергии (мощности)</t>
  </si>
  <si>
    <t>оказания услуг по передаче электрической энергии</t>
  </si>
  <si>
    <t>оказания услуг по передаче тепловой энергии, теплоносителя</t>
  </si>
  <si>
    <t>1.1.1.5</t>
  </si>
  <si>
    <t>от технологического присоединения, в том числе</t>
  </si>
  <si>
    <t>1.1.1.5.1</t>
  </si>
  <si>
    <t>от технологического присоединения объектов по производству электрической и тепловой энергии</t>
  </si>
  <si>
    <t>1.1.1.5.1.а</t>
  </si>
  <si>
    <t>авансовое использование прибыли</t>
  </si>
  <si>
    <t>1.1.1.5.2</t>
  </si>
  <si>
    <t>от технологического присоединения потребителей</t>
  </si>
  <si>
    <t>1.1.1.5.2.а</t>
  </si>
  <si>
    <t>1.1.1.6</t>
  </si>
  <si>
    <t>реализации электрической энергии и мощности</t>
  </si>
  <si>
    <t>1.1.1.7</t>
  </si>
  <si>
    <t>реализации тепловой энергии (мощности)</t>
  </si>
  <si>
    <t>1.1.1.8</t>
  </si>
  <si>
    <t>оказания услуг по оперативно-диспетчерскому управлению в электроэнергетике всего, в том числе:</t>
  </si>
  <si>
    <t>1.1.1.8.1</t>
  </si>
  <si>
    <t>1.1.1.8.2</t>
  </si>
  <si>
    <t>прибыль от продажи электрической энергии (мощности) по нерегулируемым ценам, всего, в том числе:</t>
  </si>
  <si>
    <t>прочая прибыль</t>
  </si>
  <si>
    <t>Амортизация основных средств всего, в том числе:</t>
  </si>
  <si>
    <t>текущая амортизация, учтенная в ценах (тарифах) всего, в том числе:</t>
  </si>
  <si>
    <t>производство и поставка электрической энергии и мощности</t>
  </si>
  <si>
    <t>1.2.1.1.3</t>
  </si>
  <si>
    <t>1.2.1.5</t>
  </si>
  <si>
    <t>1.2.1.6</t>
  </si>
  <si>
    <t>1.2.1.7</t>
  </si>
  <si>
    <t>1.2.1.7.1</t>
  </si>
  <si>
    <t>1.2.1.7.2</t>
  </si>
  <si>
    <t>прочая текущая амортизация</t>
  </si>
  <si>
    <t>недоиспользованная амортизация прошлых лет всего, в том числе:</t>
  </si>
  <si>
    <t>1.2.3.1.1</t>
  </si>
  <si>
    <t>1.2.3.1.2</t>
  </si>
  <si>
    <t>1.2.3.5</t>
  </si>
  <si>
    <t>1.2.3.6</t>
  </si>
  <si>
    <t>1.2.3.7</t>
  </si>
  <si>
    <t>1.2.3.7.1</t>
  </si>
  <si>
    <t>1.2.3.7.2</t>
  </si>
  <si>
    <t>Возврат налога на добавленную стоимость****</t>
  </si>
  <si>
    <t>Прочие собственные средства всего, в том числе:</t>
  </si>
  <si>
    <t>1.4.1</t>
  </si>
  <si>
    <t>средства от эмиссии акций</t>
  </si>
  <si>
    <t>1.4.2</t>
  </si>
  <si>
    <t>остаток собственных средств на начало года</t>
  </si>
  <si>
    <t>Привлеченные средства всего, в том числе:</t>
  </si>
  <si>
    <t>Кредиты</t>
  </si>
  <si>
    <t>Облигационные займы</t>
  </si>
  <si>
    <t>Вексели</t>
  </si>
  <si>
    <t>Займы организаций</t>
  </si>
  <si>
    <t>Бюджетное финансирование</t>
  </si>
  <si>
    <t>2.5.1.1</t>
  </si>
  <si>
    <t>в том числе средства федерального бюджета, недоиспользованные в прошлых периодах</t>
  </si>
  <si>
    <t>2.5.2.1</t>
  </si>
  <si>
    <t>в том числе средства консолидированного бюджета субъекта Российской Федерации, недоиспользованные в прошлых периодах</t>
  </si>
  <si>
    <t>Использование лизинга</t>
  </si>
  <si>
    <t>Прочие привлеченные средства</t>
  </si>
  <si>
    <t>Объем финансирования мероприятий по технологическому присоединению льготных категорий заявителей максимальной присоединяемой мощностью до 150 кВт, в том числе за счет:</t>
  </si>
  <si>
    <t>цен (тарифов) на услуги по передаче электрической энергии;</t>
  </si>
  <si>
    <t>амортизации, учтенной в ценах (тарифах) на услуги по передаче электрической энергии;</t>
  </si>
  <si>
    <t>кредитов</t>
  </si>
  <si>
    <t>Для субъектов электроэнергетики, осуществляющих регулируемые виды деятельности с использованием метода доходности инвестированного капитала</t>
  </si>
  <si>
    <t>возврат инвестированного капитала, направляемый на инвестиции</t>
  </si>
  <si>
    <t>доход на инвестированный капитал, направляемый на инвестиции</t>
  </si>
  <si>
    <t>заемные средства, направляемые на инвестиции</t>
  </si>
  <si>
    <r>
      <rPr>
        <b/>
        <sz val="7"/>
        <rFont val="Times New Roman"/>
        <family val="1"/>
        <charset val="204"/>
      </rPr>
      <t>Примечание:</t>
    </r>
    <r>
      <rPr>
        <sz val="7"/>
        <rFont val="Times New Roman"/>
        <family val="1"/>
        <charset val="204"/>
      </rPr>
      <t xml:space="preserve">
* в строках, содержащих слова «всего, в том числе» указывается сумма нижерасположенных строк соответствующего раздела (подраздела)
** строка заполняется в объеме притока денежных средств от эмиссии акций. В случае оплаты эмиссии акций с использованием неденежных операций, данная строка не заполняется
*** указывается на основании заключенных договоров на оказание услуг по передаче электрической энергии
**** указываются денежные средства в виде положительного сальдо от налога на добавленную стоимость к уплате и налога на добавленную стоимость к возврату, рассчитанные с учетом налогового вычета, в том числе связанного с капитальными вложениями
***** указывается суммарно стоимость оказанных субъекту электроэнергетики услуг</t>
    </r>
  </si>
  <si>
    <t>РСО-Алания</t>
  </si>
  <si>
    <t>Цели реализации инвестиционных проектов и плановые (фактические) значения количественных показателей, характеризующие достижение таких целей по итогам 2022 года</t>
  </si>
  <si>
    <t>Отчет о реализации инвестиционной программы Государственного унитарного предприятия "Аланияэнергосеть"</t>
  </si>
  <si>
    <t>Отчет о реализации инвестиционной программы  Государственного унитарного предприятия "Аланияэнергосеть"</t>
  </si>
  <si>
    <t>государственного унитарного предприятия "Аланияэнергосеть"</t>
  </si>
  <si>
    <t>2023 год (полугодие)</t>
  </si>
  <si>
    <t>Отклонение от плановых значений 2023 года (полугодие)</t>
  </si>
  <si>
    <t>Главный бухгатер</t>
  </si>
  <si>
    <t>Ведущий специалист отдела по экономике и финансам</t>
  </si>
  <si>
    <t>А.В. Суворова</t>
  </si>
  <si>
    <t xml:space="preserve">Л.Х. Бетрозова </t>
  </si>
  <si>
    <t xml:space="preserve"> </t>
  </si>
  <si>
    <t xml:space="preserve">2023 год </t>
  </si>
  <si>
    <r>
      <t xml:space="preserve">Год раскрытия (предоставления) информации: </t>
    </r>
    <r>
      <rPr>
        <u/>
        <sz val="8"/>
        <rFont val="Times New Roman"/>
        <family val="1"/>
        <charset val="204"/>
      </rPr>
      <t>2023 год</t>
    </r>
  </si>
  <si>
    <t>Выручка от реализации товаров (работ, услуг) всего, в том числе*:</t>
  </si>
  <si>
    <t>Е.В. Маликова</t>
  </si>
  <si>
    <t>за 1 квартал 2024 года</t>
  </si>
  <si>
    <t>Год раскрытия информации: 2024 год</t>
  </si>
  <si>
    <t>Утвержденные плановые значения показателей приведены в соответствии с постановлением Региональной службы по тарифам Республики Северная Осетия-Алания от 30.11.2023 г. №43</t>
  </si>
  <si>
    <t xml:space="preserve">Остаток финансирования капитальных вложений на  01.04.2024  в прогнозных ценах соответствующих лет,  млн. рублей (с НДС) </t>
  </si>
  <si>
    <t xml:space="preserve">Фактический объем освоения капитальных вложений на  01.04.2024 в прогнозных ценах соответствующих лет, млн. рублей 
(без НДС) </t>
  </si>
  <si>
    <t>Утвержденные плановые значения показателей приведены  в соответствии с постановлением Региональной службы по тарифам Республики Северная Осетия-Алания от 30.11.2023 г. №43</t>
  </si>
  <si>
    <t>Год раскрытия информации: 2024год</t>
  </si>
  <si>
    <t>за 2024 год (1 квартал)</t>
  </si>
  <si>
    <t>факт на 01.04.2024
года</t>
  </si>
  <si>
    <r>
      <t xml:space="preserve">Год раскрытия (предоставления) информации: </t>
    </r>
    <r>
      <rPr>
        <u/>
        <sz val="8"/>
        <rFont val="Times New Roman"/>
        <family val="1"/>
        <charset val="204"/>
      </rPr>
      <t xml:space="preserve">2025 </t>
    </r>
    <r>
      <rPr>
        <sz val="8"/>
        <rFont val="Times New Roman"/>
        <family val="1"/>
        <charset val="204"/>
      </rPr>
      <t>год (1 квартал)</t>
    </r>
  </si>
  <si>
    <t>2025 год (1 квартал)</t>
  </si>
  <si>
    <t>Строительство новых объектов электросетевого хозяйства, всего, в том числе:</t>
  </si>
  <si>
    <t>1.1.4</t>
  </si>
  <si>
    <t>Прочие инвестиционные проекты, всего, в том числе:</t>
  </si>
  <si>
    <t>Приобретение в лизинг автотранспорта и спецтехники (22 ед.)</t>
  </si>
  <si>
    <t>P_25_GUP_ALANIAENERGOSET_LIZING_TECHNIKA</t>
  </si>
  <si>
    <t>1.1.4.1</t>
  </si>
  <si>
    <t>Финансирование капитальных вложений 2025 года, млн. рублей (с НДС)</t>
  </si>
  <si>
    <t xml:space="preserve">Фактический объем финансирования капитальных вложений на  01.04.2025, млн. рублей 
(с НДС) </t>
  </si>
  <si>
    <t xml:space="preserve">Освоение капитальных вложений 2025 года, млн. рублей (без НДС) </t>
  </si>
  <si>
    <t>Принятие основных средств и нематериальных активов к бухгалтерскому учету в 2024 году</t>
  </si>
  <si>
    <t xml:space="preserve">Приобретение программного обеспечения 1C:Предприятие 8. ERP
Энергетика 2 для решения задач автоматизации процессов деятельности </t>
  </si>
  <si>
    <t>O_24_GUP_ALANIAENERGOSET_1C_ERP_ENERGETIKA</t>
  </si>
  <si>
    <t>1.1.4.2</t>
  </si>
  <si>
    <t>Приобретение дизельных генераторов (3 ед.)</t>
  </si>
  <si>
    <t>O_24_GUP_ALANIAENERGOSET_GENERATOR</t>
  </si>
  <si>
    <t>Год раскрытия информации: 2025 год</t>
  </si>
  <si>
    <t>за 1 квартал 2025 года</t>
  </si>
  <si>
    <t>за 1  квартал 2025  года</t>
  </si>
  <si>
    <t xml:space="preserve">Остаток освоения капитальных вложений на  01.04.2025,  
млн. рублей 
(без НДС) </t>
  </si>
  <si>
    <t>Постановка объектов электросетевого хозяйства под напряжение  и (или) включение объектов капитального строительства для проведения  пусконаладочных работ в 2025 году</t>
  </si>
  <si>
    <t>Ввод объектов инвестиционной деятельности (мощностей)  в эксплуатацию в 2024 году</t>
  </si>
  <si>
    <t>Вывод объектов инвестиционной деятельности (мощностей) из эксплуатации в 2025 году</t>
  </si>
  <si>
    <t>Освоение капитальных вложений 2025 года, млн. рублей (без НДС)</t>
  </si>
  <si>
    <t>2025  год (1 квартал)</t>
  </si>
  <si>
    <t>Отклонение от плановых значений 2025 года</t>
  </si>
  <si>
    <t>Утвержденные плановые значения показателей приведены в соответствии с постановлением Региональной службы по тарифам Республики Северная Осетия-Алания от 26.11.2024 г. №78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</si>
</sst>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-* #,##0_-;\-* #,##0_-;_-* &quot;-&quot;_-;_-@_-"/>
    <numFmt numFmtId="43" formatCode="_-* #,##0.00_-;\-* #,##0.00_-;_-* &quot;-&quot;??_-;_-@_-"/>
    <numFmt numFmtId="164" formatCode="_-* #,##0.00\ _₽_-;\-* #,##0.00\ _₽_-;_-* &quot;-&quot;??\ _₽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0.000"/>
    <numFmt numFmtId="169" formatCode="0.00000000"/>
    <numFmt numFmtId="170" formatCode="0.0"/>
    <numFmt numFmtId="171" formatCode="&quot;$&quot;#,##0_);[Red]\(&quot;$&quot;#,##0\)"/>
    <numFmt numFmtId="172" formatCode="_-&quot;Ј&quot;* #,##0.00_-;\-&quot;Ј&quot;* #,##0.00_-;_-&quot;Ј&quot;* &quot;-&quot;??_-;_-@_-"/>
    <numFmt numFmtId="173" formatCode="General_)"/>
    <numFmt numFmtId="174" formatCode="_(&quot;$&quot;* #,##0.00_);_(&quot;$&quot;* \(#,##0.00\);_(&quot;$&quot;* &quot;-&quot;??_);_(@_)"/>
    <numFmt numFmtId="175" formatCode="#,##0_ ;\-#,##0\ "/>
    <numFmt numFmtId="176" formatCode="_(* #,##0.00_);_(* \(#,##0.00\);_(* &quot;-&quot;??_);_(@_)"/>
    <numFmt numFmtId="177" formatCode="_-* #,##0.00\ _р_._-;\-* #,##0.00\ _р_._-;_-* &quot;-&quot;??\ _р_._-;_-@_-"/>
    <numFmt numFmtId="178" formatCode="0.000000"/>
    <numFmt numFmtId="179" formatCode="0.0000"/>
    <numFmt numFmtId="180" formatCode="0.00000"/>
    <numFmt numFmtId="181" formatCode="0.00000000000000000"/>
    <numFmt numFmtId="182" formatCode="0.00000000000000000000000"/>
    <numFmt numFmtId="183" formatCode="0.000000000000"/>
    <numFmt numFmtId="184" formatCode="#,##0.000"/>
    <numFmt numFmtId="185" formatCode="#,##0.000_ ;[Red]\-#,##0.000\ "/>
    <numFmt numFmtId="186" formatCode="0.0%"/>
  </numFmts>
  <fonts count="100">
    <font>
      <sz val="12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charset val="204"/>
    </font>
    <font>
      <sz val="10"/>
      <name val="Helv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color indexed="9"/>
      <name val="Times New Roman"/>
      <family val="1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Helv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0"/>
      <name val="Arial Cyr"/>
      <family val="2"/>
      <charset val="204"/>
    </font>
    <font>
      <sz val="8"/>
      <name val="Helv"/>
      <charset val="204"/>
    </font>
    <font>
      <sz val="8"/>
      <name val="Helv"/>
    </font>
    <font>
      <b/>
      <sz val="18"/>
      <color indexed="62"/>
      <name val="Cambria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14"/>
      <color indexed="9"/>
      <name val="Times New Roman"/>
      <family val="1"/>
      <charset val="204"/>
    </font>
    <font>
      <sz val="9"/>
      <name val="Tahoma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name val="Times New Roman Cyr"/>
      <family val="1"/>
      <charset val="204"/>
    </font>
    <font>
      <sz val="10"/>
      <name val="NTHarmonica"/>
    </font>
    <font>
      <sz val="12"/>
      <color rgb="FF000000"/>
      <name val="Times New Roman"/>
      <family val="1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2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name val="Calibri"/>
      <family val="2"/>
      <charset val="204"/>
    </font>
    <font>
      <sz val="12"/>
      <name val="Arial Cyr"/>
      <charset val="204"/>
    </font>
    <font>
      <sz val="12.5"/>
      <name val="Arial Cyr"/>
      <charset val="204"/>
    </font>
    <font>
      <sz val="11"/>
      <color rgb="FF000000"/>
      <name val="SimSun"/>
      <family val="2"/>
      <charset val="204"/>
    </font>
    <font>
      <sz val="12"/>
      <name val="Times New Roman"/>
      <family val="1"/>
      <charset val="204"/>
    </font>
    <font>
      <sz val="12"/>
      <color theme="4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2"/>
      <name val="Arial Unicode MS"/>
      <family val="2"/>
      <charset val="204"/>
    </font>
    <font>
      <sz val="12"/>
      <color rgb="FF0070C0"/>
      <name val="Times New Roman"/>
      <family val="1"/>
      <charset val="204"/>
    </font>
    <font>
      <sz val="12"/>
      <color theme="1" tint="0.499984740745262"/>
      <name val="Times New Roman"/>
      <family val="1"/>
      <charset val="204"/>
    </font>
    <font>
      <sz val="16"/>
      <color rgb="FF00B0F0"/>
      <name val="Times New Roman"/>
      <family val="1"/>
      <charset val="204"/>
    </font>
    <font>
      <sz val="12"/>
      <color rgb="FF00B0F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7"/>
      <name val="Times New Roman"/>
      <family val="1"/>
      <charset val="204"/>
    </font>
    <font>
      <u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ck">
        <color indexed="13"/>
      </left>
      <right style="thick">
        <color indexed="13"/>
      </right>
      <top style="thick">
        <color indexed="13"/>
      </top>
      <bottom style="thick">
        <color indexed="1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17"/>
      </left>
      <right style="thick">
        <color indexed="17"/>
      </right>
      <top style="thick">
        <color indexed="17"/>
      </top>
      <bottom style="thick">
        <color indexed="17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2543">
    <xf numFmtId="0" fontId="0" fillId="0" borderId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6" applyNumberFormat="0" applyFill="0" applyAlignment="0" applyProtection="0"/>
    <xf numFmtId="0" fontId="33" fillId="21" borderId="7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41" fillId="0" borderId="0"/>
    <xf numFmtId="0" fontId="22" fillId="0" borderId="0"/>
    <xf numFmtId="0" fontId="22" fillId="0" borderId="0"/>
    <xf numFmtId="0" fontId="46" fillId="0" borderId="0"/>
    <xf numFmtId="0" fontId="46" fillId="0" borderId="0"/>
    <xf numFmtId="0" fontId="22" fillId="0" borderId="0"/>
    <xf numFmtId="0" fontId="22" fillId="0" borderId="0"/>
    <xf numFmtId="0" fontId="47" fillId="0" borderId="0"/>
    <xf numFmtId="0" fontId="47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23" borderId="8" applyNumberFormat="0" applyFont="0" applyAlignment="0" applyProtection="0"/>
    <xf numFmtId="0" fontId="24" fillId="23" borderId="8" applyNumberFormat="0" applyFont="0" applyAlignment="0" applyProtection="0"/>
    <xf numFmtId="0" fontId="38" fillId="0" borderId="9" applyNumberFormat="0" applyFill="0" applyAlignment="0" applyProtection="0"/>
    <xf numFmtId="0" fontId="42" fillId="0" borderId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51" fillId="0" borderId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6" applyNumberFormat="0" applyFill="0" applyAlignment="0" applyProtection="0"/>
    <xf numFmtId="0" fontId="33" fillId="21" borderId="7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6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9" fontId="22" fillId="0" borderId="0" applyFont="0" applyFill="0" applyBorder="0" applyAlignment="0" applyProtection="0"/>
    <xf numFmtId="0" fontId="38" fillId="0" borderId="9" applyNumberFormat="0" applyFill="0" applyAlignment="0" applyProtection="0"/>
    <xf numFmtId="0" fontId="42" fillId="0" borderId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19" fillId="0" borderId="0"/>
    <xf numFmtId="0" fontId="19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167" fontId="17" fillId="0" borderId="0" applyFont="0" applyFill="0" applyBorder="0" applyAlignment="0" applyProtection="0"/>
    <xf numFmtId="0" fontId="16" fillId="0" borderId="0"/>
    <xf numFmtId="167" fontId="15" fillId="0" borderId="0" applyFont="0" applyFill="0" applyBorder="0" applyAlignment="0" applyProtection="0"/>
    <xf numFmtId="0" fontId="14" fillId="0" borderId="0"/>
    <xf numFmtId="0" fontId="21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9" fontId="21" fillId="0" borderId="0" applyFont="0" applyFill="0" applyBorder="0" applyAlignment="0" applyProtection="0"/>
    <xf numFmtId="0" fontId="14" fillId="0" borderId="0"/>
    <xf numFmtId="167" fontId="13" fillId="0" borderId="0" applyFont="0" applyFill="0" applyBorder="0" applyAlignment="0" applyProtection="0"/>
    <xf numFmtId="0" fontId="12" fillId="0" borderId="0"/>
    <xf numFmtId="0" fontId="12" fillId="0" borderId="0"/>
    <xf numFmtId="0" fontId="21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42" fillId="0" borderId="0"/>
    <xf numFmtId="166" fontId="52" fillId="0" borderId="0">
      <protection locked="0"/>
    </xf>
    <xf numFmtId="166" fontId="52" fillId="0" borderId="0">
      <protection locked="0"/>
    </xf>
    <xf numFmtId="166" fontId="53" fillId="0" borderId="0">
      <protection locked="0"/>
    </xf>
    <xf numFmtId="166" fontId="53" fillId="0" borderId="0">
      <protection locked="0"/>
    </xf>
    <xf numFmtId="166" fontId="53" fillId="0" borderId="0">
      <protection locked="0"/>
    </xf>
    <xf numFmtId="0" fontId="52" fillId="0" borderId="23">
      <protection locked="0"/>
    </xf>
    <xf numFmtId="0" fontId="54" fillId="0" borderId="0">
      <protection locked="0"/>
    </xf>
    <xf numFmtId="0" fontId="54" fillId="0" borderId="0">
      <protection locked="0"/>
    </xf>
    <xf numFmtId="0" fontId="53" fillId="0" borderId="23">
      <protection locked="0"/>
    </xf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17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18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13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6" borderId="0" applyNumberFormat="0" applyBorder="0" applyAlignment="0" applyProtection="0"/>
    <xf numFmtId="0" fontId="25" fillId="14" borderId="0" applyNumberFormat="0" applyBorder="0" applyAlignment="0" applyProtection="0"/>
    <xf numFmtId="0" fontId="24" fillId="32" borderId="0" applyNumberFormat="0" applyBorder="0" applyAlignment="0" applyProtection="0"/>
    <xf numFmtId="0" fontId="24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33" borderId="0" applyNumberFormat="0" applyBorder="0" applyAlignment="0" applyProtection="0"/>
    <xf numFmtId="0" fontId="25" fillId="19" borderId="0" applyNumberFormat="0" applyBorder="0" applyAlignment="0" applyProtection="0"/>
    <xf numFmtId="0" fontId="24" fillId="27" borderId="0" applyNumberFormat="0" applyBorder="0" applyAlignment="0" applyProtection="0"/>
    <xf numFmtId="0" fontId="24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36" fillId="3" borderId="0" applyNumberFormat="0" applyBorder="0" applyAlignment="0" applyProtection="0"/>
    <xf numFmtId="0" fontId="28" fillId="20" borderId="1" applyNumberFormat="0" applyAlignment="0" applyProtection="0"/>
    <xf numFmtId="0" fontId="33" fillId="21" borderId="7" applyNumberFormat="0" applyAlignment="0" applyProtection="0"/>
    <xf numFmtId="41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1" fontId="55" fillId="0" borderId="0" applyFont="0" applyFill="0" applyBorder="0" applyAlignment="0" applyProtection="0"/>
    <xf numFmtId="172" fontId="44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56" fillId="0" borderId="0"/>
    <xf numFmtId="0" fontId="37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26" fillId="7" borderId="1" applyNumberFormat="0" applyAlignment="0" applyProtection="0"/>
    <xf numFmtId="0" fontId="38" fillId="0" borderId="9" applyNumberFormat="0" applyFill="0" applyAlignment="0" applyProtection="0"/>
    <xf numFmtId="0" fontId="35" fillId="22" borderId="0" applyNumberFormat="0" applyBorder="0" applyAlignment="0" applyProtection="0"/>
    <xf numFmtId="0" fontId="44" fillId="0" borderId="0"/>
    <xf numFmtId="0" fontId="57" fillId="0" borderId="0"/>
    <xf numFmtId="0" fontId="51" fillId="0" borderId="0"/>
    <xf numFmtId="0" fontId="41" fillId="23" borderId="8" applyNumberFormat="0" applyFont="0" applyAlignment="0" applyProtection="0"/>
    <xf numFmtId="0" fontId="27" fillId="20" borderId="2" applyNumberFormat="0" applyAlignment="0" applyProtection="0"/>
    <xf numFmtId="0" fontId="58" fillId="0" borderId="0" applyNumberFormat="0">
      <alignment horizontal="left"/>
    </xf>
    <xf numFmtId="3" fontId="56" fillId="0" borderId="0" applyFont="0" applyFill="0" applyBorder="0" applyAlignment="0"/>
    <xf numFmtId="0" fontId="5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2" fillId="0" borderId="6" applyNumberFormat="0" applyFill="0" applyAlignment="0" applyProtection="0"/>
    <xf numFmtId="0" fontId="39" fillId="0" borderId="0" applyNumberFormat="0" applyFill="0" applyBorder="0" applyAlignment="0" applyProtection="0"/>
    <xf numFmtId="173" fontId="56" fillId="0" borderId="24">
      <protection locked="0"/>
    </xf>
    <xf numFmtId="14" fontId="56" fillId="0" borderId="0">
      <alignment horizontal="right"/>
    </xf>
    <xf numFmtId="174" fontId="44" fillId="0" borderId="0" applyFont="0" applyFill="0" applyBorder="0" applyAlignment="0" applyProtection="0"/>
    <xf numFmtId="0" fontId="43" fillId="0" borderId="25" applyNumberFormat="0" applyFont="0" applyFill="0" applyAlignment="0" applyProtection="0">
      <alignment horizontal="left" vertical="center" wrapText="1"/>
    </xf>
    <xf numFmtId="0" fontId="60" fillId="0" borderId="0" applyBorder="0">
      <alignment horizontal="center" vertical="center" wrapText="1"/>
    </xf>
    <xf numFmtId="0" fontId="61" fillId="0" borderId="26" applyBorder="0">
      <alignment horizontal="center" vertical="center" wrapText="1"/>
    </xf>
    <xf numFmtId="173" fontId="62" fillId="39" borderId="24"/>
    <xf numFmtId="0" fontId="43" fillId="0" borderId="27" applyNumberFormat="0" applyFont="0" applyFill="0" applyAlignment="0" applyProtection="0">
      <alignment horizontal="left" vertical="center" wrapText="1"/>
    </xf>
    <xf numFmtId="0" fontId="63" fillId="0" borderId="27">
      <alignment horizontal="left" vertical="center" wrapText="1"/>
    </xf>
    <xf numFmtId="4" fontId="64" fillId="40" borderId="10" applyBorder="0">
      <alignment horizontal="right"/>
    </xf>
    <xf numFmtId="0" fontId="43" fillId="0" borderId="28" applyNumberFormat="0" applyFont="0" applyFill="0" applyAlignment="0" applyProtection="0">
      <alignment horizontal="left" vertical="center" wrapText="1"/>
    </xf>
    <xf numFmtId="0" fontId="43" fillId="0" borderId="28" applyNumberFormat="0" applyFont="0" applyFill="0" applyAlignment="0" applyProtection="0">
      <alignment horizontal="left" vertical="center" wrapText="1"/>
    </xf>
    <xf numFmtId="0" fontId="65" fillId="0" borderId="0">
      <alignment horizontal="center" vertical="top" wrapText="1"/>
    </xf>
    <xf numFmtId="0" fontId="66" fillId="0" borderId="0">
      <alignment horizontal="center" vertical="center" wrapText="1"/>
    </xf>
    <xf numFmtId="0" fontId="67" fillId="41" borderId="0" applyFill="0">
      <alignment wrapText="1"/>
    </xf>
    <xf numFmtId="0" fontId="21" fillId="0" borderId="0"/>
    <xf numFmtId="0" fontId="21" fillId="0" borderId="0"/>
    <xf numFmtId="0" fontId="41" fillId="0" borderId="0"/>
    <xf numFmtId="0" fontId="21" fillId="0" borderId="0"/>
    <xf numFmtId="0" fontId="44" fillId="0" borderId="0"/>
    <xf numFmtId="0" fontId="44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0" fontId="68" fillId="40" borderId="22" applyNumberFormat="0" applyBorder="0" applyAlignment="0">
      <alignment vertical="center"/>
      <protection locked="0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2" fillId="0" borderId="0"/>
    <xf numFmtId="0" fontId="42" fillId="0" borderId="0"/>
    <xf numFmtId="49" fontId="67" fillId="0" borderId="0">
      <alignment horizontal="center"/>
    </xf>
    <xf numFmtId="165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4" fontId="64" fillId="41" borderId="0" applyBorder="0">
      <alignment horizontal="right"/>
    </xf>
    <xf numFmtId="4" fontId="64" fillId="41" borderId="12" applyBorder="0">
      <alignment horizontal="right"/>
    </xf>
    <xf numFmtId="4" fontId="64" fillId="41" borderId="10" applyFont="0" applyBorder="0">
      <alignment horizontal="right"/>
    </xf>
    <xf numFmtId="166" fontId="53" fillId="0" borderId="0">
      <protection locked="0"/>
    </xf>
    <xf numFmtId="167" fontId="10" fillId="0" borderId="0" applyFont="0" applyFill="0" applyBorder="0" applyAlignment="0" applyProtection="0"/>
    <xf numFmtId="0" fontId="21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2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71" fillId="0" borderId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6" applyNumberFormat="0" applyFill="0" applyAlignment="0" applyProtection="0"/>
    <xf numFmtId="0" fontId="33" fillId="21" borderId="7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44" fillId="0" borderId="0"/>
    <xf numFmtId="0" fontId="21" fillId="0" borderId="0"/>
    <xf numFmtId="0" fontId="41" fillId="0" borderId="0"/>
    <xf numFmtId="0" fontId="44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23" borderId="8" applyNumberFormat="0" applyFont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38" fillId="0" borderId="9" applyNumberFormat="0" applyFill="0" applyAlignment="0" applyProtection="0"/>
    <xf numFmtId="38" fontId="72" fillId="0" borderId="0">
      <alignment vertical="top"/>
    </xf>
    <xf numFmtId="0" fontId="39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5" fontId="44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2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40" fillId="4" borderId="0" applyNumberFormat="0" applyBorder="0" applyAlignment="0" applyProtection="0"/>
    <xf numFmtId="0" fontId="8" fillId="0" borderId="0"/>
    <xf numFmtId="0" fontId="21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2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2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74" fillId="0" borderId="0"/>
    <xf numFmtId="0" fontId="21" fillId="0" borderId="0"/>
    <xf numFmtId="0" fontId="21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8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74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82">
    <xf numFmtId="0" fontId="0" fillId="0" borderId="0" xfId="0"/>
    <xf numFmtId="0" fontId="49" fillId="0" borderId="0" xfId="0" applyFont="1"/>
    <xf numFmtId="0" fontId="21" fillId="0" borderId="0" xfId="0" applyFont="1"/>
    <xf numFmtId="0" fontId="48" fillId="0" borderId="0" xfId="0" applyFont="1"/>
    <xf numFmtId="0" fontId="21" fillId="0" borderId="0" xfId="112"/>
    <xf numFmtId="0" fontId="21" fillId="0" borderId="0" xfId="112" applyAlignment="1">
      <alignment horizontal="right"/>
    </xf>
    <xf numFmtId="0" fontId="21" fillId="0" borderId="0" xfId="112" applyAlignment="1">
      <alignment wrapText="1"/>
    </xf>
    <xf numFmtId="0" fontId="45" fillId="0" borderId="0" xfId="0" applyFont="1"/>
    <xf numFmtId="0" fontId="21" fillId="0" borderId="0" xfId="0" applyFont="1" applyAlignment="1">
      <alignment wrapText="1"/>
    </xf>
    <xf numFmtId="2" fontId="49" fillId="0" borderId="10" xfId="700" applyNumberFormat="1" applyFont="1" applyBorder="1" applyAlignment="1">
      <alignment horizontal="center" vertical="center" wrapText="1"/>
    </xf>
    <xf numFmtId="0" fontId="49" fillId="0" borderId="10" xfId="0" applyFont="1" applyBorder="1" applyAlignment="1">
      <alignment horizontal="center" vertical="center" wrapText="1"/>
    </xf>
    <xf numFmtId="0" fontId="21" fillId="0" borderId="0" xfId="699"/>
    <xf numFmtId="0" fontId="49" fillId="0" borderId="0" xfId="56" applyFont="1" applyAlignment="1">
      <alignment vertical="center"/>
    </xf>
    <xf numFmtId="0" fontId="21" fillId="0" borderId="0" xfId="699" applyAlignment="1">
      <alignment horizontal="right"/>
    </xf>
    <xf numFmtId="0" fontId="21" fillId="0" borderId="0" xfId="0" applyFont="1" applyAlignment="1">
      <alignment horizontal="center" vertical="center"/>
    </xf>
    <xf numFmtId="0" fontId="43" fillId="0" borderId="0" xfId="699" applyFont="1" applyAlignment="1">
      <alignment horizontal="center" vertical="center"/>
    </xf>
    <xf numFmtId="0" fontId="21" fillId="0" borderId="0" xfId="699" applyAlignment="1">
      <alignment horizontal="center" vertical="center"/>
    </xf>
    <xf numFmtId="2" fontId="49" fillId="0" borderId="10" xfId="0" applyNumberFormat="1" applyFont="1" applyBorder="1" applyAlignment="1">
      <alignment horizontal="center" vertical="center" wrapText="1"/>
    </xf>
    <xf numFmtId="0" fontId="49" fillId="0" borderId="0" xfId="1527" applyFont="1"/>
    <xf numFmtId="0" fontId="21" fillId="0" borderId="0" xfId="0" applyFont="1" applyAlignment="1">
      <alignment horizontal="left"/>
    </xf>
    <xf numFmtId="0" fontId="49" fillId="0" borderId="0" xfId="0" applyFont="1" applyAlignment="1">
      <alignment wrapText="1"/>
    </xf>
    <xf numFmtId="0" fontId="48" fillId="0" borderId="0" xfId="0" applyFont="1" applyAlignment="1">
      <alignment wrapText="1"/>
    </xf>
    <xf numFmtId="0" fontId="21" fillId="0" borderId="0" xfId="0" applyFont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2" fontId="21" fillId="0" borderId="0" xfId="0" applyNumberFormat="1" applyFont="1" applyAlignment="1">
      <alignment horizontal="center" vertical="center"/>
    </xf>
    <xf numFmtId="2" fontId="48" fillId="0" borderId="0" xfId="0" applyNumberFormat="1" applyFont="1" applyAlignment="1">
      <alignment horizontal="center" vertical="center" wrapText="1"/>
    </xf>
    <xf numFmtId="2" fontId="49" fillId="0" borderId="0" xfId="0" applyNumberFormat="1" applyFont="1" applyAlignment="1">
      <alignment horizontal="center" vertical="center"/>
    </xf>
    <xf numFmtId="2" fontId="21" fillId="0" borderId="0" xfId="0" applyNumberFormat="1" applyFont="1"/>
    <xf numFmtId="2" fontId="21" fillId="0" borderId="0" xfId="0" applyNumberFormat="1" applyFont="1" applyAlignment="1">
      <alignment wrapText="1"/>
    </xf>
    <xf numFmtId="0" fontId="43" fillId="0" borderId="0" xfId="699" applyFont="1" applyAlignment="1">
      <alignment horizontal="right" vertical="center"/>
    </xf>
    <xf numFmtId="0" fontId="21" fillId="0" borderId="0" xfId="1528"/>
    <xf numFmtId="0" fontId="43" fillId="0" borderId="0" xfId="699" applyFont="1" applyAlignment="1">
      <alignment horizontal="right"/>
    </xf>
    <xf numFmtId="0" fontId="21" fillId="0" borderId="0" xfId="699" applyAlignment="1">
      <alignment vertical="center"/>
    </xf>
    <xf numFmtId="0" fontId="41" fillId="0" borderId="0" xfId="48"/>
    <xf numFmtId="0" fontId="77" fillId="0" borderId="0" xfId="48" applyFont="1"/>
    <xf numFmtId="0" fontId="78" fillId="0" borderId="0" xfId="48" applyFont="1"/>
    <xf numFmtId="0" fontId="48" fillId="0" borderId="0" xfId="0" applyFont="1" applyAlignment="1">
      <alignment horizontal="center" vertical="center"/>
    </xf>
    <xf numFmtId="0" fontId="21" fillId="0" borderId="0" xfId="699" applyAlignment="1">
      <alignment wrapText="1"/>
    </xf>
    <xf numFmtId="0" fontId="49" fillId="0" borderId="0" xfId="56" applyFont="1" applyAlignment="1">
      <alignment vertical="center" wrapText="1"/>
    </xf>
    <xf numFmtId="0" fontId="49" fillId="0" borderId="0" xfId="56" applyFont="1" applyAlignment="1">
      <alignment horizontal="center" vertical="center" wrapText="1"/>
    </xf>
    <xf numFmtId="0" fontId="21" fillId="0" borderId="10" xfId="112" applyBorder="1" applyAlignment="1">
      <alignment horizontal="center" vertical="center" wrapText="1"/>
    </xf>
    <xf numFmtId="49" fontId="49" fillId="0" borderId="10" xfId="56" applyNumberFormat="1" applyFont="1" applyBorder="1" applyAlignment="1">
      <alignment horizontal="center" vertical="top"/>
    </xf>
    <xf numFmtId="0" fontId="49" fillId="0" borderId="0" xfId="1527" applyFont="1" applyAlignment="1">
      <alignment vertical="top"/>
    </xf>
    <xf numFmtId="168" fontId="21" fillId="0" borderId="0" xfId="0" applyNumberFormat="1" applyFont="1" applyAlignment="1">
      <alignment horizontal="center" vertical="center"/>
    </xf>
    <xf numFmtId="2" fontId="21" fillId="0" borderId="0" xfId="699" applyNumberFormat="1"/>
    <xf numFmtId="0" fontId="21" fillId="0" borderId="0" xfId="699" applyAlignment="1">
      <alignment horizontal="left"/>
    </xf>
    <xf numFmtId="2" fontId="49" fillId="0" borderId="0" xfId="56" applyNumberFormat="1" applyFont="1" applyAlignment="1">
      <alignment horizontal="center" vertical="center"/>
    </xf>
    <xf numFmtId="0" fontId="73" fillId="0" borderId="0" xfId="0" applyFont="1"/>
    <xf numFmtId="0" fontId="49" fillId="0" borderId="10" xfId="1118" applyFont="1" applyBorder="1" applyAlignment="1">
      <alignment horizontal="center" vertical="top"/>
    </xf>
    <xf numFmtId="0" fontId="49" fillId="0" borderId="10" xfId="1118" applyFont="1" applyBorder="1" applyAlignment="1">
      <alignment horizontal="center" vertical="center" textRotation="90"/>
    </xf>
    <xf numFmtId="0" fontId="49" fillId="0" borderId="10" xfId="1118" applyFont="1" applyBorder="1" applyAlignment="1">
      <alignment horizontal="center" vertical="center" textRotation="90" wrapText="1"/>
    </xf>
    <xf numFmtId="0" fontId="21" fillId="0" borderId="0" xfId="53" applyFont="1" applyAlignment="1">
      <alignment horizontal="center" vertical="center" wrapText="1"/>
    </xf>
    <xf numFmtId="168" fontId="73" fillId="0" borderId="0" xfId="0" applyNumberFormat="1" applyFont="1" applyAlignment="1">
      <alignment horizontal="center" wrapText="1"/>
    </xf>
    <xf numFmtId="168" fontId="81" fillId="0" borderId="0" xfId="0" applyNumberFormat="1" applyFont="1" applyAlignment="1">
      <alignment horizontal="center" vertical="center" wrapText="1"/>
    </xf>
    <xf numFmtId="2" fontId="73" fillId="0" borderId="0" xfId="0" applyNumberFormat="1" applyFont="1" applyAlignment="1">
      <alignment horizontal="center" wrapText="1"/>
    </xf>
    <xf numFmtId="0" fontId="21" fillId="0" borderId="0" xfId="1528" applyAlignment="1">
      <alignment horizontal="center" vertical="center"/>
    </xf>
    <xf numFmtId="1" fontId="21" fillId="0" borderId="0" xfId="0" applyNumberFormat="1" applyFont="1" applyAlignment="1">
      <alignment horizontal="center" vertical="center" wrapText="1"/>
    </xf>
    <xf numFmtId="169" fontId="21" fillId="0" borderId="0" xfId="0" applyNumberFormat="1" applyFont="1" applyAlignment="1">
      <alignment horizontal="center"/>
    </xf>
    <xf numFmtId="0" fontId="21" fillId="0" borderId="0" xfId="0" applyFont="1" applyAlignment="1">
      <alignment horizontal="right" wrapText="1"/>
    </xf>
    <xf numFmtId="169" fontId="21" fillId="0" borderId="0" xfId="0" applyNumberFormat="1" applyFont="1" applyAlignment="1">
      <alignment horizontal="center" vertical="center"/>
    </xf>
    <xf numFmtId="181" fontId="21" fillId="0" borderId="0" xfId="0" applyNumberFormat="1" applyFont="1" applyAlignment="1">
      <alignment horizontal="center" vertical="center"/>
    </xf>
    <xf numFmtId="1" fontId="21" fillId="0" borderId="0" xfId="1537" applyNumberFormat="1" applyFont="1" applyFill="1"/>
    <xf numFmtId="0" fontId="83" fillId="0" borderId="0" xfId="0" applyFont="1" applyAlignment="1">
      <alignment vertical="center"/>
    </xf>
    <xf numFmtId="2" fontId="73" fillId="0" borderId="0" xfId="0" applyNumberFormat="1" applyFont="1" applyAlignment="1">
      <alignment horizontal="center" vertical="center"/>
    </xf>
    <xf numFmtId="168" fontId="84" fillId="0" borderId="0" xfId="483" applyNumberFormat="1" applyFont="1" applyAlignment="1">
      <alignment horizontal="center" vertical="center"/>
    </xf>
    <xf numFmtId="9" fontId="49" fillId="0" borderId="10" xfId="700" applyNumberFormat="1" applyFont="1" applyBorder="1" applyAlignment="1">
      <alignment horizontal="center" vertical="center" wrapText="1"/>
    </xf>
    <xf numFmtId="168" fontId="21" fillId="0" borderId="0" xfId="0" applyNumberFormat="1" applyFont="1" applyAlignment="1">
      <alignment horizontal="center" vertical="center" wrapText="1"/>
    </xf>
    <xf numFmtId="169" fontId="21" fillId="0" borderId="0" xfId="0" applyNumberFormat="1" applyFont="1" applyAlignment="1">
      <alignment horizontal="center" wrapText="1"/>
    </xf>
    <xf numFmtId="180" fontId="73" fillId="0" borderId="0" xfId="0" applyNumberFormat="1" applyFont="1" applyAlignment="1">
      <alignment horizontal="center" wrapText="1"/>
    </xf>
    <xf numFmtId="2" fontId="85" fillId="0" borderId="0" xfId="0" applyNumberFormat="1" applyFont="1" applyAlignment="1">
      <alignment horizontal="center" wrapText="1"/>
    </xf>
    <xf numFmtId="169" fontId="21" fillId="0" borderId="0" xfId="0" applyNumberFormat="1" applyFont="1" applyAlignment="1">
      <alignment horizontal="center" vertical="center" wrapText="1"/>
    </xf>
    <xf numFmtId="9" fontId="73" fillId="0" borderId="0" xfId="0" applyNumberFormat="1" applyFont="1" applyAlignment="1">
      <alignment horizontal="center" wrapText="1"/>
    </xf>
    <xf numFmtId="2" fontId="21" fillId="0" borderId="0" xfId="0" applyNumberFormat="1" applyFont="1" applyAlignment="1">
      <alignment horizontal="center" vertical="center" wrapText="1"/>
    </xf>
    <xf numFmtId="179" fontId="21" fillId="0" borderId="0" xfId="0" applyNumberFormat="1" applyFont="1" applyAlignment="1">
      <alignment horizontal="center" vertical="center" wrapText="1"/>
    </xf>
    <xf numFmtId="2" fontId="21" fillId="0" borderId="0" xfId="0" applyNumberFormat="1" applyFont="1" applyAlignment="1">
      <alignment horizontal="center" wrapText="1"/>
    </xf>
    <xf numFmtId="0" fontId="21" fillId="0" borderId="0" xfId="53" applyFont="1" applyAlignment="1">
      <alignment horizontal="center" vertical="center"/>
    </xf>
    <xf numFmtId="0" fontId="21" fillId="0" borderId="0" xfId="0" applyFont="1" applyAlignment="1">
      <alignment horizontal="right"/>
    </xf>
    <xf numFmtId="2" fontId="86" fillId="0" borderId="0" xfId="0" applyNumberFormat="1" applyFont="1" applyAlignment="1">
      <alignment horizontal="center" vertical="center"/>
    </xf>
    <xf numFmtId="168" fontId="86" fillId="0" borderId="0" xfId="0" applyNumberFormat="1" applyFont="1" applyAlignment="1">
      <alignment horizontal="center" vertical="center"/>
    </xf>
    <xf numFmtId="1" fontId="87" fillId="0" borderId="0" xfId="0" applyNumberFormat="1" applyFont="1" applyAlignment="1">
      <alignment horizontal="center" vertical="center"/>
    </xf>
    <xf numFmtId="2" fontId="87" fillId="0" borderId="0" xfId="0" applyNumberFormat="1" applyFont="1" applyAlignment="1">
      <alignment horizontal="center" vertical="center"/>
    </xf>
    <xf numFmtId="2" fontId="88" fillId="0" borderId="0" xfId="0" applyNumberFormat="1" applyFont="1" applyAlignment="1">
      <alignment horizontal="center" vertical="center"/>
    </xf>
    <xf numFmtId="1" fontId="73" fillId="0" borderId="0" xfId="0" applyNumberFormat="1" applyFont="1" applyAlignment="1">
      <alignment horizontal="center" vertical="center"/>
    </xf>
    <xf numFmtId="0" fontId="21" fillId="0" borderId="0" xfId="112" applyAlignment="1">
      <alignment horizontal="center"/>
    </xf>
    <xf numFmtId="2" fontId="81" fillId="0" borderId="0" xfId="0" applyNumberFormat="1" applyFont="1" applyAlignment="1">
      <alignment horizontal="center" vertical="center"/>
    </xf>
    <xf numFmtId="2" fontId="73" fillId="0" borderId="0" xfId="0" applyNumberFormat="1" applyFont="1" applyAlignment="1">
      <alignment horizontal="center"/>
    </xf>
    <xf numFmtId="4" fontId="73" fillId="0" borderId="0" xfId="0" applyNumberFormat="1" applyFont="1" applyAlignment="1">
      <alignment horizontal="center"/>
    </xf>
    <xf numFmtId="4" fontId="81" fillId="0" borderId="0" xfId="0" applyNumberFormat="1" applyFont="1" applyAlignment="1">
      <alignment horizontal="center"/>
    </xf>
    <xf numFmtId="0" fontId="49" fillId="0" borderId="0" xfId="56" applyFont="1" applyAlignment="1">
      <alignment vertical="top"/>
    </xf>
    <xf numFmtId="180" fontId="21" fillId="0" borderId="0" xfId="112" applyNumberFormat="1" applyAlignment="1">
      <alignment horizontal="center" wrapText="1"/>
    </xf>
    <xf numFmtId="0" fontId="73" fillId="0" borderId="0" xfId="112" applyFont="1" applyAlignment="1">
      <alignment horizontal="center" wrapText="1"/>
    </xf>
    <xf numFmtId="179" fontId="73" fillId="0" borderId="0" xfId="112" applyNumberFormat="1" applyFont="1" applyAlignment="1">
      <alignment horizontal="center" wrapText="1"/>
    </xf>
    <xf numFmtId="179" fontId="81" fillId="0" borderId="0" xfId="112" applyNumberFormat="1" applyFont="1" applyAlignment="1">
      <alignment horizontal="center" wrapText="1"/>
    </xf>
    <xf numFmtId="179" fontId="73" fillId="0" borderId="0" xfId="112" applyNumberFormat="1" applyFont="1" applyAlignment="1">
      <alignment horizontal="center" vertical="center" wrapText="1"/>
    </xf>
    <xf numFmtId="179" fontId="85" fillId="0" borderId="0" xfId="112" applyNumberFormat="1" applyFont="1" applyAlignment="1">
      <alignment horizontal="center" vertical="center" wrapText="1"/>
    </xf>
    <xf numFmtId="179" fontId="89" fillId="0" borderId="0" xfId="112" applyNumberFormat="1" applyFont="1" applyAlignment="1">
      <alignment horizontal="center" vertical="center" wrapText="1"/>
    </xf>
    <xf numFmtId="178" fontId="73" fillId="0" borderId="0" xfId="112" applyNumberFormat="1" applyFont="1" applyAlignment="1">
      <alignment horizontal="center" vertical="center" wrapText="1"/>
    </xf>
    <xf numFmtId="0" fontId="21" fillId="0" borderId="0" xfId="699" applyAlignment="1">
      <alignment horizontal="right" vertical="center"/>
    </xf>
    <xf numFmtId="0" fontId="21" fillId="0" borderId="31" xfId="482" applyBorder="1"/>
    <xf numFmtId="0" fontId="21" fillId="0" borderId="0" xfId="699" applyAlignment="1">
      <alignment horizontal="left" vertical="center"/>
    </xf>
    <xf numFmtId="2" fontId="21" fillId="0" borderId="0" xfId="699" applyNumberFormat="1" applyAlignment="1">
      <alignment horizontal="center"/>
    </xf>
    <xf numFmtId="0" fontId="21" fillId="0" borderId="0" xfId="699" applyAlignment="1">
      <alignment horizontal="right" vertical="center" wrapText="1"/>
    </xf>
    <xf numFmtId="0" fontId="21" fillId="0" borderId="0" xfId="699" applyAlignment="1">
      <alignment horizontal="right" wrapText="1"/>
    </xf>
    <xf numFmtId="180" fontId="84" fillId="0" borderId="0" xfId="483" applyNumberFormat="1" applyFont="1" applyAlignment="1">
      <alignment horizontal="center" vertical="center"/>
    </xf>
    <xf numFmtId="0" fontId="49" fillId="0" borderId="0" xfId="1527" applyFont="1" applyAlignment="1">
      <alignment vertical="center"/>
    </xf>
    <xf numFmtId="0" fontId="21" fillId="0" borderId="0" xfId="1527" applyFont="1"/>
    <xf numFmtId="179" fontId="90" fillId="0" borderId="0" xfId="112" applyNumberFormat="1" applyFont="1" applyAlignment="1">
      <alignment horizontal="center" wrapText="1"/>
    </xf>
    <xf numFmtId="2" fontId="50" fillId="0" borderId="10" xfId="0" applyNumberFormat="1" applyFont="1" applyBorder="1" applyAlignment="1">
      <alignment horizontal="center" vertical="center" wrapText="1"/>
    </xf>
    <xf numFmtId="180" fontId="49" fillId="0" borderId="0" xfId="0" applyNumberFormat="1" applyFont="1" applyAlignment="1">
      <alignment horizontal="center" vertical="center"/>
    </xf>
    <xf numFmtId="0" fontId="50" fillId="0" borderId="0" xfId="0" applyFont="1"/>
    <xf numFmtId="0" fontId="49" fillId="0" borderId="0" xfId="0" applyFont="1" applyAlignment="1">
      <alignment horizontal="left"/>
    </xf>
    <xf numFmtId="0" fontId="49" fillId="0" borderId="0" xfId="0" applyFont="1" applyAlignment="1">
      <alignment horizontal="center" vertical="center"/>
    </xf>
    <xf numFmtId="169" fontId="49" fillId="0" borderId="0" xfId="0" applyNumberFormat="1" applyFont="1" applyAlignment="1">
      <alignment horizontal="center" vertical="center"/>
    </xf>
    <xf numFmtId="179" fontId="73" fillId="0" borderId="0" xfId="0" applyNumberFormat="1" applyFont="1" applyAlignment="1">
      <alignment horizontal="center" vertical="center"/>
    </xf>
    <xf numFmtId="2" fontId="49" fillId="0" borderId="0" xfId="0" applyNumberFormat="1" applyFont="1"/>
    <xf numFmtId="184" fontId="73" fillId="0" borderId="0" xfId="0" applyNumberFormat="1" applyFont="1" applyAlignment="1">
      <alignment horizontal="right"/>
    </xf>
    <xf numFmtId="184" fontId="81" fillId="0" borderId="0" xfId="0" applyNumberFormat="1" applyFont="1" applyAlignment="1">
      <alignment horizontal="right"/>
    </xf>
    <xf numFmtId="0" fontId="49" fillId="0" borderId="31" xfId="1527" applyFont="1" applyBorder="1" applyAlignment="1">
      <alignment vertical="center"/>
    </xf>
    <xf numFmtId="2" fontId="49" fillId="0" borderId="0" xfId="1527" applyNumberFormat="1" applyFont="1" applyAlignment="1">
      <alignment horizontal="center" vertical="center"/>
    </xf>
    <xf numFmtId="168" fontId="49" fillId="0" borderId="10" xfId="700" applyNumberFormat="1" applyFont="1" applyBorder="1" applyAlignment="1">
      <alignment horizontal="center" vertical="center" wrapText="1"/>
    </xf>
    <xf numFmtId="178" fontId="81" fillId="0" borderId="0" xfId="112" applyNumberFormat="1" applyFont="1" applyAlignment="1">
      <alignment horizontal="center" wrapText="1"/>
    </xf>
    <xf numFmtId="0" fontId="21" fillId="0" borderId="0" xfId="699" applyAlignment="1">
      <alignment horizontal="center"/>
    </xf>
    <xf numFmtId="0" fontId="21" fillId="0" borderId="0" xfId="699" applyAlignment="1">
      <alignment horizontal="center" wrapText="1"/>
    </xf>
    <xf numFmtId="0" fontId="21" fillId="0" borderId="0" xfId="0" applyFont="1" applyAlignment="1">
      <alignment horizontal="center"/>
    </xf>
    <xf numFmtId="0" fontId="49" fillId="0" borderId="0" xfId="56" applyFont="1" applyAlignment="1">
      <alignment horizontal="center" vertical="center"/>
    </xf>
    <xf numFmtId="0" fontId="43" fillId="0" borderId="0" xfId="699" applyFont="1" applyAlignment="1">
      <alignment horizontal="center"/>
    </xf>
    <xf numFmtId="0" fontId="43" fillId="0" borderId="0" xfId="699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1" fillId="0" borderId="0" xfId="482" applyAlignment="1">
      <alignment horizontal="center"/>
    </xf>
    <xf numFmtId="0" fontId="21" fillId="0" borderId="0" xfId="699" applyAlignment="1">
      <alignment horizontal="center" vertical="center" wrapText="1"/>
    </xf>
    <xf numFmtId="0" fontId="21" fillId="0" borderId="0" xfId="112" applyAlignment="1">
      <alignment horizontal="center" wrapText="1"/>
    </xf>
    <xf numFmtId="0" fontId="49" fillId="0" borderId="0" xfId="1527" applyFont="1" applyAlignment="1">
      <alignment horizontal="center" vertical="center"/>
    </xf>
    <xf numFmtId="0" fontId="49" fillId="0" borderId="0" xfId="1527" applyFont="1" applyAlignment="1">
      <alignment horizontal="center" vertical="center" wrapText="1"/>
    </xf>
    <xf numFmtId="0" fontId="21" fillId="0" borderId="10" xfId="48" applyFont="1" applyBorder="1" applyAlignment="1">
      <alignment horizontal="center" vertical="center" wrapText="1"/>
    </xf>
    <xf numFmtId="0" fontId="49" fillId="0" borderId="10" xfId="1527" applyFont="1" applyBorder="1" applyAlignment="1">
      <alignment horizontal="center" vertical="center" wrapText="1"/>
    </xf>
    <xf numFmtId="2" fontId="73" fillId="0" borderId="0" xfId="699" applyNumberFormat="1" applyFont="1"/>
    <xf numFmtId="0" fontId="50" fillId="0" borderId="10" xfId="0" applyFont="1" applyBorder="1" applyAlignment="1">
      <alignment horizontal="center" vertical="center" wrapText="1"/>
    </xf>
    <xf numFmtId="0" fontId="50" fillId="0" borderId="10" xfId="0" applyFont="1" applyBorder="1" applyAlignment="1">
      <alignment horizontal="left" vertical="center" wrapText="1"/>
    </xf>
    <xf numFmtId="168" fontId="49" fillId="0" borderId="10" xfId="0" applyNumberFormat="1" applyFont="1" applyBorder="1" applyAlignment="1">
      <alignment horizontal="center" vertical="center" wrapText="1"/>
    </xf>
    <xf numFmtId="180" fontId="73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center"/>
    </xf>
    <xf numFmtId="0" fontId="21" fillId="0" borderId="10" xfId="699" applyBorder="1" applyAlignment="1">
      <alignment horizontal="center" vertical="center" wrapText="1"/>
    </xf>
    <xf numFmtId="168" fontId="21" fillId="0" borderId="0" xfId="0" applyNumberFormat="1" applyFont="1"/>
    <xf numFmtId="183" fontId="21" fillId="0" borderId="0" xfId="0" applyNumberFormat="1" applyFont="1" applyAlignment="1">
      <alignment horizontal="center" vertical="center"/>
    </xf>
    <xf numFmtId="182" fontId="21" fillId="0" borderId="0" xfId="0" applyNumberFormat="1" applyFont="1"/>
    <xf numFmtId="0" fontId="50" fillId="0" borderId="0" xfId="0" applyFont="1" applyAlignment="1">
      <alignment wrapText="1"/>
    </xf>
    <xf numFmtId="0" fontId="70" fillId="0" borderId="10" xfId="53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textRotation="90" wrapText="1"/>
    </xf>
    <xf numFmtId="0" fontId="70" fillId="0" borderId="10" xfId="53" applyFont="1" applyBorder="1" applyAlignment="1">
      <alignment horizontal="center" vertical="center" textRotation="90" wrapText="1"/>
    </xf>
    <xf numFmtId="0" fontId="70" fillId="0" borderId="10" xfId="53" applyFont="1" applyBorder="1" applyAlignment="1">
      <alignment horizontal="center" vertical="center"/>
    </xf>
    <xf numFmtId="0" fontId="70" fillId="0" borderId="18" xfId="53" applyFont="1" applyBorder="1" applyAlignment="1">
      <alignment horizontal="center" vertical="center" textRotation="90" wrapText="1"/>
    </xf>
    <xf numFmtId="0" fontId="70" fillId="0" borderId="11" xfId="53" applyFont="1" applyBorder="1" applyAlignment="1">
      <alignment horizontal="center" vertical="center"/>
    </xf>
    <xf numFmtId="0" fontId="70" fillId="0" borderId="11" xfId="53" applyFont="1" applyBorder="1" applyAlignment="1">
      <alignment horizontal="center" vertical="center" wrapText="1"/>
    </xf>
    <xf numFmtId="14" fontId="70" fillId="0" borderId="11" xfId="53" applyNumberFormat="1" applyFont="1" applyBorder="1" applyAlignment="1">
      <alignment horizontal="center" vertical="center"/>
    </xf>
    <xf numFmtId="0" fontId="50" fillId="0" borderId="10" xfId="112" applyFont="1" applyBorder="1" applyAlignment="1">
      <alignment horizontal="center" vertical="center" wrapText="1"/>
    </xf>
    <xf numFmtId="2" fontId="21" fillId="0" borderId="31" xfId="482" applyNumberFormat="1" applyBorder="1" applyAlignment="1">
      <alignment horizontal="right"/>
    </xf>
    <xf numFmtId="2" fontId="50" fillId="0" borderId="0" xfId="0" applyNumberFormat="1" applyFont="1" applyAlignment="1">
      <alignment horizontal="center" vertical="center"/>
    </xf>
    <xf numFmtId="179" fontId="23" fillId="0" borderId="0" xfId="112" applyNumberFormat="1" applyFont="1" applyAlignment="1">
      <alignment horizontal="center" wrapText="1"/>
    </xf>
    <xf numFmtId="0" fontId="21" fillId="0" borderId="10" xfId="699" applyBorder="1" applyAlignment="1">
      <alignment horizontal="center" textRotation="90" wrapText="1"/>
    </xf>
    <xf numFmtId="0" fontId="21" fillId="0" borderId="10" xfId="699" applyBorder="1" applyAlignment="1">
      <alignment horizontal="center" vertical="center"/>
    </xf>
    <xf numFmtId="2" fontId="50" fillId="0" borderId="10" xfId="0" applyNumberFormat="1" applyFont="1" applyBorder="1" applyAlignment="1">
      <alignment horizontal="left" vertical="center" wrapText="1"/>
    </xf>
    <xf numFmtId="0" fontId="50" fillId="0" borderId="10" xfId="0" applyFont="1" applyBorder="1" applyAlignment="1">
      <alignment vertical="center" wrapText="1"/>
    </xf>
    <xf numFmtId="0" fontId="50" fillId="0" borderId="0" xfId="1527" applyFont="1"/>
    <xf numFmtId="49" fontId="50" fillId="0" borderId="10" xfId="2773" applyNumberFormat="1" applyFont="1" applyBorder="1" applyAlignment="1">
      <alignment horizontal="center" vertical="center"/>
    </xf>
    <xf numFmtId="168" fontId="50" fillId="0" borderId="10" xfId="0" applyNumberFormat="1" applyFont="1" applyBorder="1" applyAlignment="1">
      <alignment horizontal="left" vertical="justify"/>
    </xf>
    <xf numFmtId="168" fontId="23" fillId="0" borderId="10" xfId="0" applyNumberFormat="1" applyFont="1" applyBorder="1" applyAlignment="1">
      <alignment horizontal="center" vertical="center" wrapText="1"/>
    </xf>
    <xf numFmtId="49" fontId="23" fillId="0" borderId="10" xfId="2773" applyNumberFormat="1" applyFont="1" applyBorder="1" applyAlignment="1">
      <alignment horizontal="center" vertical="center"/>
    </xf>
    <xf numFmtId="168" fontId="50" fillId="0" borderId="10" xfId="2773" applyNumberFormat="1" applyFont="1" applyBorder="1" applyAlignment="1">
      <alignment horizontal="left" vertical="justify"/>
    </xf>
    <xf numFmtId="168" fontId="23" fillId="0" borderId="14" xfId="2773" applyNumberFormat="1" applyFont="1" applyBorder="1" applyAlignment="1">
      <alignment horizontal="center" vertical="center"/>
    </xf>
    <xf numFmtId="168" fontId="50" fillId="0" borderId="14" xfId="0" applyNumberFormat="1" applyFont="1" applyBorder="1" applyAlignment="1">
      <alignment horizontal="left" vertical="justify" wrapText="1"/>
    </xf>
    <xf numFmtId="168" fontId="50" fillId="0" borderId="14" xfId="2773" applyNumberFormat="1" applyFont="1" applyBorder="1" applyAlignment="1">
      <alignment horizontal="center" vertical="center"/>
    </xf>
    <xf numFmtId="168" fontId="50" fillId="0" borderId="0" xfId="0" applyNumberFormat="1" applyFont="1" applyAlignment="1">
      <alignment horizontal="left" vertical="justify" wrapText="1"/>
    </xf>
    <xf numFmtId="0" fontId="50" fillId="0" borderId="10" xfId="2773" applyFont="1" applyBorder="1" applyAlignment="1">
      <alignment horizontal="justify"/>
    </xf>
    <xf numFmtId="0" fontId="23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68" fontId="21" fillId="0" borderId="10" xfId="0" applyNumberFormat="1" applyFont="1" applyBorder="1" applyAlignment="1">
      <alignment horizontal="center" vertical="center"/>
    </xf>
    <xf numFmtId="168" fontId="21" fillId="0" borderId="10" xfId="537" applyNumberFormat="1" applyBorder="1" applyAlignment="1">
      <alignment horizontal="center" vertical="center" wrapText="1"/>
    </xf>
    <xf numFmtId="168" fontId="50" fillId="0" borderId="10" xfId="0" applyNumberFormat="1" applyFont="1" applyBorder="1" applyAlignment="1">
      <alignment horizontal="center" vertical="center" wrapText="1"/>
    </xf>
    <xf numFmtId="168" fontId="23" fillId="0" borderId="10" xfId="537" applyNumberFormat="1" applyFont="1" applyBorder="1" applyAlignment="1">
      <alignment horizontal="center" vertical="center" wrapText="1"/>
    </xf>
    <xf numFmtId="168" fontId="50" fillId="0" borderId="10" xfId="700" applyNumberFormat="1" applyFont="1" applyBorder="1" applyAlignment="1">
      <alignment horizontal="center" vertical="center" wrapText="1"/>
    </xf>
    <xf numFmtId="9" fontId="50" fillId="0" borderId="10" xfId="700" applyNumberFormat="1" applyFont="1" applyBorder="1" applyAlignment="1">
      <alignment horizontal="center" vertical="center" wrapText="1"/>
    </xf>
    <xf numFmtId="168" fontId="50" fillId="0" borderId="10" xfId="2773" applyNumberFormat="1" applyFont="1" applyBorder="1" applyAlignment="1">
      <alignment horizontal="center" vertical="center"/>
    </xf>
    <xf numFmtId="168" fontId="50" fillId="0" borderId="10" xfId="2773" applyNumberFormat="1" applyFont="1" applyBorder="1" applyAlignment="1">
      <alignment horizontal="justify"/>
    </xf>
    <xf numFmtId="1" fontId="50" fillId="0" borderId="10" xfId="2773" applyNumberFormat="1" applyFont="1" applyBorder="1" applyAlignment="1">
      <alignment horizontal="center" vertical="center"/>
    </xf>
    <xf numFmtId="1" fontId="23" fillId="0" borderId="10" xfId="2773" applyNumberFormat="1" applyFont="1" applyBorder="1" applyAlignment="1">
      <alignment horizontal="center" vertical="center"/>
    </xf>
    <xf numFmtId="9" fontId="21" fillId="0" borderId="10" xfId="0" applyNumberFormat="1" applyFont="1" applyBorder="1" applyAlignment="1">
      <alignment horizontal="center" vertical="center" wrapText="1"/>
    </xf>
    <xf numFmtId="168" fontId="49" fillId="0" borderId="11" xfId="700" applyNumberFormat="1" applyFont="1" applyBorder="1" applyAlignment="1">
      <alignment horizontal="center" vertical="center" wrapText="1"/>
    </xf>
    <xf numFmtId="2" fontId="49" fillId="0" borderId="11" xfId="700" applyNumberFormat="1" applyFont="1" applyBorder="1" applyAlignment="1">
      <alignment horizontal="center" vertical="center" wrapText="1"/>
    </xf>
    <xf numFmtId="9" fontId="49" fillId="0" borderId="11" xfId="700" applyNumberFormat="1" applyFont="1" applyBorder="1" applyAlignment="1">
      <alignment horizontal="center" vertical="center" wrapText="1"/>
    </xf>
    <xf numFmtId="2" fontId="49" fillId="0" borderId="11" xfId="0" applyNumberFormat="1" applyFont="1" applyBorder="1" applyAlignment="1">
      <alignment horizontal="center" vertical="center" wrapText="1"/>
    </xf>
    <xf numFmtId="185" fontId="0" fillId="0" borderId="0" xfId="0" applyNumberFormat="1"/>
    <xf numFmtId="186" fontId="93" fillId="0" borderId="10" xfId="0" applyNumberFormat="1" applyFont="1" applyBorder="1" applyAlignment="1">
      <alignment horizontal="center" vertical="center"/>
    </xf>
    <xf numFmtId="2" fontId="70" fillId="0" borderId="10" xfId="53" applyNumberFormat="1" applyFont="1" applyBorder="1" applyAlignment="1">
      <alignment horizontal="center" vertical="center" textRotation="90" wrapText="1"/>
    </xf>
    <xf numFmtId="0" fontId="21" fillId="0" borderId="11" xfId="699" applyBorder="1" applyAlignment="1">
      <alignment horizontal="center" vertical="center" wrapText="1"/>
    </xf>
    <xf numFmtId="16" fontId="70" fillId="0" borderId="10" xfId="53" applyNumberFormat="1" applyFont="1" applyBorder="1" applyAlignment="1">
      <alignment horizontal="center" vertical="center"/>
    </xf>
    <xf numFmtId="2" fontId="70" fillId="0" borderId="10" xfId="53" applyNumberFormat="1" applyFont="1" applyBorder="1" applyAlignment="1">
      <alignment horizontal="center" vertical="center"/>
    </xf>
    <xf numFmtId="14" fontId="70" fillId="0" borderId="10" xfId="53" applyNumberFormat="1" applyFont="1" applyBorder="1" applyAlignment="1">
      <alignment horizontal="center" vertical="center"/>
    </xf>
    <xf numFmtId="9" fontId="50" fillId="0" borderId="10" xfId="0" applyNumberFormat="1" applyFont="1" applyBorder="1" applyAlignment="1">
      <alignment horizontal="center" vertical="center" wrapText="1"/>
    </xf>
    <xf numFmtId="0" fontId="91" fillId="0" borderId="0" xfId="0" applyFont="1" applyAlignment="1">
      <alignment horizontal="right"/>
    </xf>
    <xf numFmtId="186" fontId="91" fillId="0" borderId="0" xfId="0" applyNumberFormat="1" applyFont="1" applyAlignment="1">
      <alignment horizontal="right"/>
    </xf>
    <xf numFmtId="0" fontId="91" fillId="0" borderId="31" xfId="0" applyFont="1" applyBorder="1"/>
    <xf numFmtId="0" fontId="93" fillId="0" borderId="0" xfId="0" applyFont="1" applyAlignment="1">
      <alignment horizontal="right"/>
    </xf>
    <xf numFmtId="186" fontId="93" fillId="0" borderId="0" xfId="0" applyNumberFormat="1" applyFont="1" applyAlignment="1">
      <alignment horizontal="right"/>
    </xf>
    <xf numFmtId="0" fontId="91" fillId="0" borderId="0" xfId="0" applyFont="1" applyAlignment="1">
      <alignment horizontal="left"/>
    </xf>
    <xf numFmtId="186" fontId="91" fillId="0" borderId="0" xfId="0" applyNumberFormat="1" applyFont="1" applyAlignment="1">
      <alignment horizontal="left"/>
    </xf>
    <xf numFmtId="0" fontId="91" fillId="0" borderId="0" xfId="0" applyFont="1" applyAlignment="1">
      <alignment wrapText="1"/>
    </xf>
    <xf numFmtId="0" fontId="93" fillId="0" borderId="10" xfId="0" applyFont="1" applyBorder="1" applyAlignment="1">
      <alignment horizontal="center" vertical="center"/>
    </xf>
    <xf numFmtId="0" fontId="93" fillId="0" borderId="10" xfId="0" applyFont="1" applyBorder="1" applyAlignment="1">
      <alignment horizontal="center" vertical="center" wrapText="1"/>
    </xf>
    <xf numFmtId="186" fontId="93" fillId="0" borderId="10" xfId="0" applyNumberFormat="1" applyFont="1" applyBorder="1" applyAlignment="1">
      <alignment horizontal="center" vertical="center" wrapText="1"/>
    </xf>
    <xf numFmtId="1" fontId="93" fillId="0" borderId="10" xfId="0" applyNumberFormat="1" applyFont="1" applyBorder="1" applyAlignment="1">
      <alignment horizontal="center" vertical="center"/>
    </xf>
    <xf numFmtId="49" fontId="96" fillId="0" borderId="10" xfId="0" applyNumberFormat="1" applyFont="1" applyBorder="1" applyAlignment="1">
      <alignment horizontal="center" vertical="center"/>
    </xf>
    <xf numFmtId="0" fontId="96" fillId="0" borderId="10" xfId="0" applyFont="1" applyBorder="1" applyAlignment="1">
      <alignment horizontal="left" vertical="center" wrapText="1"/>
    </xf>
    <xf numFmtId="0" fontId="96" fillId="0" borderId="10" xfId="0" applyFont="1" applyBorder="1" applyAlignment="1">
      <alignment horizontal="center" vertical="center"/>
    </xf>
    <xf numFmtId="185" fontId="96" fillId="0" borderId="10" xfId="0" applyNumberFormat="1" applyFont="1" applyBorder="1" applyAlignment="1">
      <alignment horizontal="right" vertical="center"/>
    </xf>
    <xf numFmtId="186" fontId="93" fillId="0" borderId="10" xfId="0" applyNumberFormat="1" applyFont="1" applyBorder="1" applyAlignment="1">
      <alignment horizontal="right" vertical="center"/>
    </xf>
    <xf numFmtId="0" fontId="93" fillId="0" borderId="10" xfId="0" applyFont="1" applyBorder="1" applyAlignment="1">
      <alignment horizontal="left" vertical="center" wrapText="1"/>
    </xf>
    <xf numFmtId="49" fontId="93" fillId="0" borderId="10" xfId="0" applyNumberFormat="1" applyFont="1" applyBorder="1" applyAlignment="1">
      <alignment horizontal="center" vertical="center"/>
    </xf>
    <xf numFmtId="0" fontId="93" fillId="0" borderId="10" xfId="0" applyFont="1" applyBorder="1" applyAlignment="1">
      <alignment horizontal="left" vertical="center" wrapText="1" indent="1"/>
    </xf>
    <xf numFmtId="185" fontId="93" fillId="0" borderId="10" xfId="0" applyNumberFormat="1" applyFont="1" applyBorder="1" applyAlignment="1">
      <alignment horizontal="right" vertical="center"/>
    </xf>
    <xf numFmtId="0" fontId="93" fillId="0" borderId="10" xfId="0" applyFont="1" applyBorder="1" applyAlignment="1">
      <alignment horizontal="left" vertical="center" wrapText="1" indent="2"/>
    </xf>
    <xf numFmtId="0" fontId="93" fillId="0" borderId="10" xfId="0" applyFont="1" applyBorder="1" applyAlignment="1">
      <alignment horizontal="left" vertical="center" wrapText="1" indent="3"/>
    </xf>
    <xf numFmtId="0" fontId="93" fillId="0" borderId="10" xfId="0" applyFont="1" applyBorder="1" applyAlignment="1">
      <alignment horizontal="left" vertical="center" wrapText="1" indent="4"/>
    </xf>
    <xf numFmtId="0" fontId="93" fillId="0" borderId="10" xfId="0" applyFont="1" applyBorder="1" applyAlignment="1">
      <alignment horizontal="right" vertical="center"/>
    </xf>
    <xf numFmtId="168" fontId="93" fillId="0" borderId="10" xfId="0" applyNumberFormat="1" applyFont="1" applyBorder="1" applyAlignment="1">
      <alignment horizontal="right" vertical="center"/>
    </xf>
    <xf numFmtId="10" fontId="93" fillId="0" borderId="10" xfId="920" applyNumberFormat="1" applyFont="1" applyFill="1" applyBorder="1" applyAlignment="1">
      <alignment horizontal="center" vertical="center"/>
    </xf>
    <xf numFmtId="184" fontId="93" fillId="0" borderId="10" xfId="0" applyNumberFormat="1" applyFont="1" applyBorder="1" applyAlignment="1">
      <alignment horizontal="right" vertical="center"/>
    </xf>
    <xf numFmtId="164" fontId="93" fillId="0" borderId="10" xfId="0" applyNumberFormat="1" applyFont="1" applyBorder="1" applyAlignment="1">
      <alignment horizontal="center" vertical="center"/>
    </xf>
    <xf numFmtId="184" fontId="93" fillId="0" borderId="10" xfId="0" applyNumberFormat="1" applyFont="1" applyBorder="1" applyAlignment="1">
      <alignment horizontal="center" vertical="center"/>
    </xf>
    <xf numFmtId="0" fontId="93" fillId="0" borderId="10" xfId="0" applyFont="1" applyBorder="1" applyAlignment="1">
      <alignment horizontal="left" vertical="center"/>
    </xf>
    <xf numFmtId="0" fontId="93" fillId="0" borderId="10" xfId="0" applyFont="1" applyBorder="1" applyAlignment="1">
      <alignment horizontal="left" vertical="center" wrapText="1" indent="5"/>
    </xf>
    <xf numFmtId="49" fontId="93" fillId="0" borderId="0" xfId="0" applyNumberFormat="1" applyFont="1" applyAlignment="1">
      <alignment horizontal="center" vertical="center"/>
    </xf>
    <xf numFmtId="0" fontId="93" fillId="0" borderId="0" xfId="0" applyFont="1" applyAlignment="1">
      <alignment horizontal="left" vertical="center" wrapText="1" indent="2"/>
    </xf>
    <xf numFmtId="0" fontId="93" fillId="0" borderId="0" xfId="0" applyFont="1" applyAlignment="1">
      <alignment horizontal="center" vertical="center"/>
    </xf>
    <xf numFmtId="0" fontId="93" fillId="0" borderId="0" xfId="0" applyFont="1" applyAlignment="1">
      <alignment horizontal="right" vertical="center"/>
    </xf>
    <xf numFmtId="186" fontId="93" fillId="0" borderId="0" xfId="0" applyNumberFormat="1" applyFont="1" applyAlignment="1">
      <alignment horizontal="right" vertical="center"/>
    </xf>
    <xf numFmtId="0" fontId="93" fillId="0" borderId="0" xfId="0" applyFont="1" applyAlignment="1">
      <alignment horizontal="left" vertical="center"/>
    </xf>
    <xf numFmtId="0" fontId="93" fillId="0" borderId="0" xfId="0" applyFont="1" applyAlignment="1">
      <alignment vertical="center" wrapText="1"/>
    </xf>
    <xf numFmtId="0" fontId="93" fillId="0" borderId="0" xfId="0" applyFont="1" applyAlignment="1">
      <alignment horizontal="left"/>
    </xf>
    <xf numFmtId="186" fontId="93" fillId="0" borderId="0" xfId="0" applyNumberFormat="1" applyFont="1" applyAlignment="1">
      <alignment horizontal="left"/>
    </xf>
    <xf numFmtId="186" fontId="0" fillId="0" borderId="0" xfId="0" applyNumberFormat="1"/>
    <xf numFmtId="9" fontId="49" fillId="0" borderId="10" xfId="483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85" fontId="93" fillId="42" borderId="10" xfId="0" applyNumberFormat="1" applyFont="1" applyFill="1" applyBorder="1" applyAlignment="1">
      <alignment horizontal="right" vertical="center"/>
    </xf>
    <xf numFmtId="0" fontId="93" fillId="42" borderId="10" xfId="0" applyFont="1" applyFill="1" applyBorder="1" applyAlignment="1">
      <alignment horizontal="right" vertical="center"/>
    </xf>
    <xf numFmtId="168" fontId="93" fillId="42" borderId="10" xfId="0" applyNumberFormat="1" applyFont="1" applyFill="1" applyBorder="1" applyAlignment="1">
      <alignment horizontal="right" vertical="center"/>
    </xf>
    <xf numFmtId="168" fontId="93" fillId="43" borderId="10" xfId="0" applyNumberFormat="1" applyFont="1" applyFill="1" applyBorder="1" applyAlignment="1">
      <alignment horizontal="right" vertical="center"/>
    </xf>
    <xf numFmtId="185" fontId="93" fillId="43" borderId="10" xfId="0" applyNumberFormat="1" applyFont="1" applyFill="1" applyBorder="1" applyAlignment="1">
      <alignment horizontal="right" vertical="center"/>
    </xf>
    <xf numFmtId="184" fontId="93" fillId="42" borderId="10" xfId="0" applyNumberFormat="1" applyFont="1" applyFill="1" applyBorder="1" applyAlignment="1">
      <alignment horizontal="right" vertical="center"/>
    </xf>
    <xf numFmtId="0" fontId="93" fillId="43" borderId="10" xfId="0" applyFont="1" applyFill="1" applyBorder="1" applyAlignment="1">
      <alignment horizontal="right" vertical="center"/>
    </xf>
    <xf numFmtId="0" fontId="97" fillId="0" borderId="0" xfId="0" applyFont="1" applyAlignment="1">
      <alignment vertical="justify"/>
    </xf>
    <xf numFmtId="168" fontId="49" fillId="0" borderId="11" xfId="0" applyNumberFormat="1" applyFont="1" applyBorder="1" applyAlignment="1">
      <alignment horizontal="center" vertical="center" wrapText="1"/>
    </xf>
    <xf numFmtId="168" fontId="21" fillId="0" borderId="11" xfId="537" applyNumberFormat="1" applyBorder="1" applyAlignment="1">
      <alignment horizontal="center" vertical="center" wrapText="1"/>
    </xf>
    <xf numFmtId="0" fontId="23" fillId="0" borderId="10" xfId="0" applyFont="1" applyBorder="1" applyAlignment="1">
      <alignment horizontal="justify" vertical="center" wrapText="1"/>
    </xf>
    <xf numFmtId="49" fontId="50" fillId="0" borderId="10" xfId="2773" applyNumberFormat="1" applyFont="1" applyBorder="1" applyAlignment="1">
      <alignment horizontal="center" vertical="center" wrapText="1"/>
    </xf>
    <xf numFmtId="0" fontId="50" fillId="0" borderId="10" xfId="2773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top" wrapText="1"/>
    </xf>
    <xf numFmtId="0" fontId="50" fillId="0" borderId="10" xfId="700" applyFont="1" applyBorder="1" applyAlignment="1">
      <alignment horizontal="center" vertical="center" wrapText="1"/>
    </xf>
    <xf numFmtId="184" fontId="99" fillId="42" borderId="10" xfId="699" applyNumberFormat="1" applyFont="1" applyFill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  <xf numFmtId="168" fontId="49" fillId="0" borderId="10" xfId="0" applyNumberFormat="1" applyFont="1" applyBorder="1" applyAlignment="1">
      <alignment horizontal="center" vertical="center"/>
    </xf>
    <xf numFmtId="49" fontId="50" fillId="0" borderId="11" xfId="2773" applyNumberFormat="1" applyFont="1" applyBorder="1" applyAlignment="1">
      <alignment horizontal="center" vertical="justify"/>
    </xf>
    <xf numFmtId="49" fontId="50" fillId="0" borderId="10" xfId="2773" applyNumberFormat="1" applyFont="1" applyBorder="1" applyAlignment="1">
      <alignment horizontal="center" vertical="justify"/>
    </xf>
    <xf numFmtId="0" fontId="21" fillId="0" borderId="10" xfId="0" applyFont="1" applyBorder="1" applyAlignment="1">
      <alignment horizontal="left" vertical="center" wrapText="1" shrinkToFit="1"/>
    </xf>
    <xf numFmtId="49" fontId="21" fillId="0" borderId="10" xfId="699" applyNumberFormat="1" applyBorder="1" applyAlignment="1">
      <alignment horizontal="left" vertical="center" wrapText="1"/>
    </xf>
    <xf numFmtId="0" fontId="21" fillId="0" borderId="10" xfId="0" applyFont="1" applyBorder="1" applyAlignment="1">
      <alignment horizontal="left" wrapText="1"/>
    </xf>
    <xf numFmtId="168" fontId="23" fillId="42" borderId="10" xfId="0" applyNumberFormat="1" applyFont="1" applyFill="1" applyBorder="1" applyAlignment="1">
      <alignment horizontal="center" vertical="center"/>
    </xf>
    <xf numFmtId="168" fontId="21" fillId="42" borderId="10" xfId="0" applyNumberFormat="1" applyFont="1" applyFill="1" applyBorder="1" applyAlignment="1">
      <alignment horizontal="center" vertical="center"/>
    </xf>
    <xf numFmtId="168" fontId="21" fillId="0" borderId="10" xfId="0" applyNumberFormat="1" applyFont="1" applyBorder="1" applyAlignment="1">
      <alignment horizontal="center" vertical="center" wrapText="1"/>
    </xf>
    <xf numFmtId="0" fontId="21" fillId="0" borderId="10" xfId="699" applyBorder="1" applyAlignment="1">
      <alignment horizontal="center" vertical="center" wrapText="1"/>
    </xf>
    <xf numFmtId="0" fontId="49" fillId="0" borderId="0" xfId="56" applyFont="1" applyAlignment="1">
      <alignment horizontal="center" vertical="center"/>
    </xf>
    <xf numFmtId="0" fontId="21" fillId="0" borderId="0" xfId="699" applyAlignment="1">
      <alignment horizontal="center"/>
    </xf>
    <xf numFmtId="0" fontId="21" fillId="0" borderId="0" xfId="699" applyAlignment="1">
      <alignment horizontal="center" wrapText="1"/>
    </xf>
    <xf numFmtId="0" fontId="21" fillId="0" borderId="0" xfId="0" applyFont="1" applyAlignment="1">
      <alignment horizontal="center"/>
    </xf>
    <xf numFmtId="0" fontId="21" fillId="0" borderId="31" xfId="112" applyBorder="1" applyAlignment="1">
      <alignment horizontal="center"/>
    </xf>
    <xf numFmtId="0" fontId="21" fillId="0" borderId="10" xfId="0" applyFont="1" applyBorder="1" applyAlignment="1">
      <alignment horizontal="center" vertical="center" textRotation="90" wrapText="1"/>
    </xf>
    <xf numFmtId="0" fontId="21" fillId="0" borderId="10" xfId="699" applyBorder="1" applyAlignment="1">
      <alignment horizontal="center" vertical="center" textRotation="90" wrapText="1"/>
    </xf>
    <xf numFmtId="0" fontId="75" fillId="0" borderId="0" xfId="56" applyFont="1" applyAlignment="1">
      <alignment horizontal="center" vertical="center"/>
    </xf>
    <xf numFmtId="0" fontId="43" fillId="0" borderId="0" xfId="699" applyFont="1" applyAlignment="1">
      <alignment horizontal="center"/>
    </xf>
    <xf numFmtId="0" fontId="43" fillId="0" borderId="0" xfId="699" applyFont="1" applyAlignment="1">
      <alignment horizontal="center" wrapText="1"/>
    </xf>
    <xf numFmtId="0" fontId="43" fillId="0" borderId="0" xfId="0" applyFont="1" applyAlignment="1">
      <alignment horizontal="center"/>
    </xf>
    <xf numFmtId="0" fontId="49" fillId="0" borderId="0" xfId="56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1" fillId="0" borderId="31" xfId="112" applyBorder="1" applyAlignment="1">
      <alignment horizontal="center" wrapText="1"/>
    </xf>
    <xf numFmtId="0" fontId="70" fillId="0" borderId="13" xfId="53" applyFont="1" applyBorder="1" applyAlignment="1">
      <alignment horizontal="center" vertical="center"/>
    </xf>
    <xf numFmtId="0" fontId="70" fillId="0" borderId="15" xfId="53" applyFont="1" applyBorder="1" applyAlignment="1">
      <alignment horizontal="center" vertical="center"/>
    </xf>
    <xf numFmtId="0" fontId="70" fillId="0" borderId="18" xfId="53" applyFont="1" applyBorder="1" applyAlignment="1">
      <alignment horizontal="center" vertical="center"/>
    </xf>
    <xf numFmtId="0" fontId="70" fillId="0" borderId="13" xfId="53" applyFont="1" applyBorder="1" applyAlignment="1">
      <alignment horizontal="center" vertical="center" wrapText="1"/>
    </xf>
    <xf numFmtId="0" fontId="70" fillId="0" borderId="15" xfId="53" applyFont="1" applyBorder="1" applyAlignment="1">
      <alignment horizontal="center" vertical="center" wrapText="1"/>
    </xf>
    <xf numFmtId="0" fontId="70" fillId="0" borderId="18" xfId="53" applyFont="1" applyBorder="1" applyAlignment="1">
      <alignment horizontal="center" vertical="center" wrapText="1"/>
    </xf>
    <xf numFmtId="0" fontId="70" fillId="0" borderId="11" xfId="53" applyFont="1" applyBorder="1" applyAlignment="1">
      <alignment horizontal="center" vertical="center" wrapText="1"/>
    </xf>
    <xf numFmtId="0" fontId="70" fillId="0" borderId="29" xfId="53" applyFont="1" applyBorder="1" applyAlignment="1">
      <alignment horizontal="center" vertical="center" wrapText="1"/>
    </xf>
    <xf numFmtId="0" fontId="70" fillId="0" borderId="14" xfId="53" applyFont="1" applyBorder="1" applyAlignment="1">
      <alignment horizontal="center" vertical="center" wrapText="1"/>
    </xf>
    <xf numFmtId="0" fontId="70" fillId="0" borderId="11" xfId="1530" applyFont="1" applyBorder="1" applyAlignment="1">
      <alignment horizontal="center" vertical="center" wrapText="1"/>
    </xf>
    <xf numFmtId="0" fontId="70" fillId="0" borderId="29" xfId="1530" applyFont="1" applyBorder="1" applyAlignment="1">
      <alignment horizontal="center" vertical="center" wrapText="1"/>
    </xf>
    <xf numFmtId="0" fontId="70" fillId="0" borderId="14" xfId="1530" applyFont="1" applyBorder="1" applyAlignment="1">
      <alignment horizontal="center" vertical="center" wrapText="1"/>
    </xf>
    <xf numFmtId="0" fontId="70" fillId="0" borderId="10" xfId="1530" applyFont="1" applyBorder="1" applyAlignment="1">
      <alignment horizontal="center" vertical="center" wrapText="1"/>
    </xf>
    <xf numFmtId="0" fontId="21" fillId="0" borderId="19" xfId="699" applyBorder="1" applyAlignment="1">
      <alignment horizontal="center" vertical="center" wrapText="1"/>
    </xf>
    <xf numFmtId="0" fontId="21" fillId="0" borderId="30" xfId="699" applyBorder="1" applyAlignment="1">
      <alignment horizontal="center" vertical="center" wrapText="1"/>
    </xf>
    <xf numFmtId="0" fontId="21" fillId="0" borderId="20" xfId="699" applyBorder="1" applyAlignment="1">
      <alignment horizontal="center" vertical="center" wrapText="1"/>
    </xf>
    <xf numFmtId="0" fontId="21" fillId="0" borderId="21" xfId="699" applyBorder="1" applyAlignment="1">
      <alignment horizontal="center" vertical="center" wrapText="1"/>
    </xf>
    <xf numFmtId="0" fontId="21" fillId="0" borderId="0" xfId="699" applyAlignment="1">
      <alignment horizontal="center" vertical="center" wrapText="1"/>
    </xf>
    <xf numFmtId="0" fontId="21" fillId="0" borderId="22" xfId="699" applyBorder="1" applyAlignment="1">
      <alignment horizontal="center" vertical="center" wrapText="1"/>
    </xf>
    <xf numFmtId="0" fontId="21" fillId="0" borderId="16" xfId="699" applyBorder="1" applyAlignment="1">
      <alignment horizontal="center" vertical="center" wrapText="1"/>
    </xf>
    <xf numFmtId="0" fontId="21" fillId="0" borderId="31" xfId="699" applyBorder="1" applyAlignment="1">
      <alignment horizontal="center" vertical="center" wrapText="1"/>
    </xf>
    <xf numFmtId="0" fontId="21" fillId="0" borderId="17" xfId="699" applyBorder="1" applyAlignment="1">
      <alignment horizontal="center" vertical="center" wrapText="1"/>
    </xf>
    <xf numFmtId="0" fontId="21" fillId="0" borderId="0" xfId="482" applyAlignment="1">
      <alignment horizontal="center"/>
    </xf>
    <xf numFmtId="0" fontId="70" fillId="0" borderId="10" xfId="53" applyFont="1" applyBorder="1" applyAlignment="1">
      <alignment horizontal="center" vertical="center"/>
    </xf>
    <xf numFmtId="0" fontId="70" fillId="0" borderId="19" xfId="53" applyFont="1" applyBorder="1" applyAlignment="1">
      <alignment horizontal="center" vertical="center"/>
    </xf>
    <xf numFmtId="0" fontId="70" fillId="0" borderId="30" xfId="53" applyFont="1" applyBorder="1" applyAlignment="1">
      <alignment horizontal="center" vertical="center"/>
    </xf>
    <xf numFmtId="0" fontId="70" fillId="0" borderId="20" xfId="53" applyFont="1" applyBorder="1" applyAlignment="1">
      <alignment horizontal="center" vertical="center"/>
    </xf>
    <xf numFmtId="0" fontId="70" fillId="0" borderId="16" xfId="53" applyFont="1" applyBorder="1" applyAlignment="1">
      <alignment horizontal="center" vertical="center"/>
    </xf>
    <xf numFmtId="0" fontId="70" fillId="0" borderId="31" xfId="53" applyFont="1" applyBorder="1" applyAlignment="1">
      <alignment horizontal="center" vertical="center"/>
    </xf>
    <xf numFmtId="0" fontId="70" fillId="0" borderId="17" xfId="53" applyFont="1" applyBorder="1" applyAlignment="1">
      <alignment horizontal="center" vertical="center"/>
    </xf>
    <xf numFmtId="0" fontId="21" fillId="0" borderId="31" xfId="482" applyBorder="1" applyAlignment="1">
      <alignment horizontal="center"/>
    </xf>
    <xf numFmtId="0" fontId="70" fillId="0" borderId="10" xfId="53" applyFont="1" applyBorder="1" applyAlignment="1">
      <alignment horizontal="center" vertical="center" wrapText="1"/>
    </xf>
    <xf numFmtId="0" fontId="82" fillId="0" borderId="0" xfId="56" applyFont="1" applyAlignment="1">
      <alignment horizontal="center" vertical="center"/>
    </xf>
    <xf numFmtId="0" fontId="49" fillId="0" borderId="19" xfId="0" applyFont="1" applyBorder="1" applyAlignment="1">
      <alignment horizontal="center" vertical="top" wrapText="1"/>
    </xf>
    <xf numFmtId="0" fontId="49" fillId="0" borderId="30" xfId="0" applyFont="1" applyBorder="1" applyAlignment="1">
      <alignment horizontal="center" vertical="top" wrapText="1"/>
    </xf>
    <xf numFmtId="0" fontId="49" fillId="0" borderId="20" xfId="0" applyFont="1" applyBorder="1" applyAlignment="1">
      <alignment horizontal="center" vertical="top" wrapText="1"/>
    </xf>
    <xf numFmtId="0" fontId="49" fillId="0" borderId="16" xfId="0" applyFont="1" applyBorder="1" applyAlignment="1">
      <alignment horizontal="center" vertical="top" wrapText="1"/>
    </xf>
    <xf numFmtId="0" fontId="49" fillId="0" borderId="31" xfId="0" applyFont="1" applyBorder="1" applyAlignment="1">
      <alignment horizontal="center" vertical="top" wrapText="1"/>
    </xf>
    <xf numFmtId="0" fontId="49" fillId="0" borderId="17" xfId="0" applyFont="1" applyBorder="1" applyAlignment="1">
      <alignment horizontal="center" vertical="top" wrapText="1"/>
    </xf>
    <xf numFmtId="0" fontId="70" fillId="0" borderId="19" xfId="53" applyFont="1" applyBorder="1" applyAlignment="1">
      <alignment horizontal="center" vertical="center" wrapText="1"/>
    </xf>
    <xf numFmtId="0" fontId="70" fillId="0" borderId="30" xfId="53" applyFont="1" applyBorder="1" applyAlignment="1">
      <alignment horizontal="center" vertical="center" wrapText="1"/>
    </xf>
    <xf numFmtId="0" fontId="70" fillId="0" borderId="20" xfId="53" applyFont="1" applyBorder="1" applyAlignment="1">
      <alignment horizontal="center" vertical="center" wrapText="1"/>
    </xf>
    <xf numFmtId="0" fontId="70" fillId="0" borderId="21" xfId="53" applyFont="1" applyBorder="1" applyAlignment="1">
      <alignment horizontal="center" vertical="center" wrapText="1"/>
    </xf>
    <xf numFmtId="0" fontId="70" fillId="0" borderId="0" xfId="53" applyFont="1" applyAlignment="1">
      <alignment horizontal="center" vertical="center" wrapText="1"/>
    </xf>
    <xf numFmtId="0" fontId="70" fillId="0" borderId="22" xfId="53" applyFont="1" applyBorder="1" applyAlignment="1">
      <alignment horizontal="center" vertical="center" wrapText="1"/>
    </xf>
    <xf numFmtId="0" fontId="70" fillId="0" borderId="16" xfId="53" applyFont="1" applyBorder="1" applyAlignment="1">
      <alignment horizontal="center" vertical="center" wrapText="1"/>
    </xf>
    <xf numFmtId="0" fontId="70" fillId="0" borderId="31" xfId="53" applyFont="1" applyBorder="1" applyAlignment="1">
      <alignment horizontal="center" vertical="center" wrapText="1"/>
    </xf>
    <xf numFmtId="0" fontId="70" fillId="0" borderId="17" xfId="53" applyFont="1" applyBorder="1" applyAlignment="1">
      <alignment horizontal="center" vertical="center" wrapText="1"/>
    </xf>
    <xf numFmtId="0" fontId="70" fillId="0" borderId="10" xfId="1530" applyFont="1" applyBorder="1" applyAlignment="1">
      <alignment horizontal="center" vertical="center"/>
    </xf>
    <xf numFmtId="0" fontId="21" fillId="0" borderId="13" xfId="699" applyBorder="1" applyAlignment="1">
      <alignment horizontal="center" vertical="center" wrapText="1"/>
    </xf>
    <xf numFmtId="0" fontId="21" fillId="0" borderId="15" xfId="699" applyBorder="1" applyAlignment="1">
      <alignment horizontal="center" vertical="center" wrapText="1"/>
    </xf>
    <xf numFmtId="0" fontId="21" fillId="0" borderId="18" xfId="699" applyBorder="1" applyAlignment="1">
      <alignment horizontal="center" vertical="center" wrapText="1"/>
    </xf>
    <xf numFmtId="0" fontId="21" fillId="0" borderId="0" xfId="112" applyAlignment="1">
      <alignment horizontal="center" wrapText="1"/>
    </xf>
    <xf numFmtId="0" fontId="21" fillId="0" borderId="11" xfId="699" applyBorder="1" applyAlignment="1">
      <alignment horizontal="center" vertical="center" wrapText="1"/>
    </xf>
    <xf numFmtId="0" fontId="21" fillId="0" borderId="29" xfId="699" applyBorder="1" applyAlignment="1">
      <alignment horizontal="center" vertical="center" wrapText="1"/>
    </xf>
    <xf numFmtId="0" fontId="21" fillId="0" borderId="14" xfId="699" applyBorder="1" applyAlignment="1">
      <alignment horizontal="center" vertical="center" wrapText="1"/>
    </xf>
    <xf numFmtId="0" fontId="49" fillId="0" borderId="0" xfId="56" applyFont="1" applyAlignment="1">
      <alignment horizontal="center" vertical="top"/>
    </xf>
    <xf numFmtId="0" fontId="21" fillId="0" borderId="10" xfId="56" applyFont="1" applyBorder="1" applyAlignment="1">
      <alignment horizontal="center" vertical="center" textRotation="90" wrapText="1"/>
    </xf>
    <xf numFmtId="0" fontId="49" fillId="0" borderId="10" xfId="56" applyFont="1" applyBorder="1" applyAlignment="1">
      <alignment horizontal="center" vertical="center" wrapText="1"/>
    </xf>
    <xf numFmtId="0" fontId="49" fillId="0" borderId="10" xfId="56" applyFont="1" applyBorder="1" applyAlignment="1">
      <alignment horizontal="center" vertical="center" textRotation="90" wrapText="1"/>
    </xf>
    <xf numFmtId="0" fontId="49" fillId="0" borderId="0" xfId="1527" applyFont="1" applyAlignment="1">
      <alignment horizontal="center" vertical="center"/>
    </xf>
    <xf numFmtId="0" fontId="49" fillId="0" borderId="0" xfId="1527" applyFont="1" applyAlignment="1">
      <alignment horizontal="center" vertical="center" wrapText="1"/>
    </xf>
    <xf numFmtId="0" fontId="21" fillId="0" borderId="0" xfId="135" applyAlignment="1">
      <alignment horizontal="center"/>
    </xf>
    <xf numFmtId="0" fontId="49" fillId="0" borderId="10" xfId="1118" applyFont="1" applyBorder="1" applyAlignment="1">
      <alignment horizontal="center" vertical="center" wrapText="1"/>
    </xf>
    <xf numFmtId="0" fontId="43" fillId="0" borderId="0" xfId="699" applyFont="1" applyAlignment="1">
      <alignment horizontal="center" vertical="center" wrapText="1"/>
    </xf>
    <xf numFmtId="0" fontId="75" fillId="0" borderId="0" xfId="1527" applyFont="1" applyAlignment="1">
      <alignment horizontal="center" vertical="center"/>
    </xf>
    <xf numFmtId="0" fontId="43" fillId="0" borderId="0" xfId="135" applyFont="1" applyAlignment="1">
      <alignment horizontal="center"/>
    </xf>
    <xf numFmtId="0" fontId="21" fillId="0" borderId="10" xfId="48" applyFont="1" applyBorder="1" applyAlignment="1">
      <alignment horizontal="center" vertical="center" wrapText="1"/>
    </xf>
    <xf numFmtId="0" fontId="21" fillId="0" borderId="0" xfId="48" applyFont="1" applyAlignment="1">
      <alignment horizontal="center" vertical="center" wrapText="1"/>
    </xf>
    <xf numFmtId="0" fontId="49" fillId="0" borderId="10" xfId="1527" applyFont="1" applyBorder="1" applyAlignment="1">
      <alignment horizontal="center" vertical="center" wrapText="1"/>
    </xf>
    <xf numFmtId="0" fontId="92" fillId="0" borderId="0" xfId="0" applyFont="1" applyAlignment="1">
      <alignment horizontal="center" wrapText="1"/>
    </xf>
    <xf numFmtId="0" fontId="92" fillId="0" borderId="0" xfId="0" applyFont="1" applyAlignment="1">
      <alignment horizontal="center"/>
    </xf>
    <xf numFmtId="0" fontId="91" fillId="0" borderId="0" xfId="0" applyFont="1" applyAlignment="1">
      <alignment horizontal="center"/>
    </xf>
    <xf numFmtId="0" fontId="93" fillId="0" borderId="30" xfId="0" applyFont="1" applyBorder="1" applyAlignment="1">
      <alignment horizontal="center"/>
    </xf>
    <xf numFmtId="0" fontId="91" fillId="0" borderId="31" xfId="0" applyFont="1" applyBorder="1" applyAlignment="1">
      <alignment horizontal="center"/>
    </xf>
    <xf numFmtId="0" fontId="93" fillId="0" borderId="11" xfId="0" applyFont="1" applyBorder="1" applyAlignment="1">
      <alignment horizontal="center" vertical="center"/>
    </xf>
    <xf numFmtId="0" fontId="93" fillId="0" borderId="14" xfId="0" applyFont="1" applyBorder="1" applyAlignment="1">
      <alignment horizontal="center" vertical="center"/>
    </xf>
    <xf numFmtId="0" fontId="93" fillId="0" borderId="13" xfId="0" applyFont="1" applyBorder="1" applyAlignment="1">
      <alignment horizontal="center" vertical="center"/>
    </xf>
    <xf numFmtId="0" fontId="93" fillId="0" borderId="18" xfId="0" applyFont="1" applyBorder="1" applyAlignment="1">
      <alignment horizontal="center" vertical="center"/>
    </xf>
    <xf numFmtId="0" fontId="93" fillId="0" borderId="13" xfId="0" applyFont="1" applyBorder="1" applyAlignment="1">
      <alignment horizontal="center" vertical="center" wrapText="1"/>
    </xf>
    <xf numFmtId="0" fontId="93" fillId="0" borderId="18" xfId="0" applyFont="1" applyBorder="1" applyAlignment="1">
      <alignment horizontal="center" vertical="center" wrapText="1"/>
    </xf>
    <xf numFmtId="0" fontId="93" fillId="0" borderId="11" xfId="0" applyFont="1" applyBorder="1" applyAlignment="1">
      <alignment horizontal="center" vertical="center" wrapText="1"/>
    </xf>
    <xf numFmtId="0" fontId="93" fillId="0" borderId="14" xfId="0" applyFont="1" applyBorder="1" applyAlignment="1">
      <alignment horizontal="center" vertical="center" wrapText="1"/>
    </xf>
    <xf numFmtId="0" fontId="93" fillId="0" borderId="0" xfId="0" applyFont="1" applyAlignment="1">
      <alignment horizontal="left" wrapText="1"/>
    </xf>
    <xf numFmtId="49" fontId="93" fillId="0" borderId="13" xfId="0" applyNumberFormat="1" applyFont="1" applyBorder="1" applyAlignment="1">
      <alignment horizontal="left" vertical="center" wrapText="1"/>
    </xf>
    <xf numFmtId="49" fontId="93" fillId="0" borderId="18" xfId="0" applyNumberFormat="1" applyFont="1" applyBorder="1" applyAlignment="1">
      <alignment horizontal="left" vertical="center" wrapText="1"/>
    </xf>
    <xf numFmtId="0" fontId="97" fillId="0" borderId="0" xfId="0" applyFont="1" applyAlignment="1">
      <alignment horizontal="center" vertical="justify"/>
    </xf>
    <xf numFmtId="0" fontId="94" fillId="0" borderId="0" xfId="0" applyFont="1" applyAlignment="1">
      <alignment horizontal="center" vertical="center"/>
    </xf>
    <xf numFmtId="49" fontId="93" fillId="0" borderId="13" xfId="0" applyNumberFormat="1" applyFont="1" applyBorder="1" applyAlignment="1">
      <alignment horizontal="center"/>
    </xf>
    <xf numFmtId="49" fontId="93" fillId="0" borderId="15" xfId="0" applyNumberFormat="1" applyFont="1" applyBorder="1" applyAlignment="1">
      <alignment horizontal="center"/>
    </xf>
    <xf numFmtId="49" fontId="93" fillId="0" borderId="18" xfId="0" applyNumberFormat="1" applyFont="1" applyBorder="1" applyAlignment="1">
      <alignment horizontal="center"/>
    </xf>
    <xf numFmtId="49" fontId="93" fillId="0" borderId="13" xfId="0" applyNumberFormat="1" applyFont="1" applyBorder="1" applyAlignment="1">
      <alignment horizontal="center" vertical="center"/>
    </xf>
    <xf numFmtId="49" fontId="93" fillId="0" borderId="15" xfId="0" applyNumberFormat="1" applyFont="1" applyBorder="1" applyAlignment="1">
      <alignment horizontal="center" vertical="center"/>
    </xf>
    <xf numFmtId="49" fontId="93" fillId="0" borderId="18" xfId="0" applyNumberFormat="1" applyFont="1" applyBorder="1" applyAlignment="1">
      <alignment horizontal="center" vertical="center"/>
    </xf>
    <xf numFmtId="49" fontId="95" fillId="0" borderId="13" xfId="0" applyNumberFormat="1" applyFont="1" applyBorder="1" applyAlignment="1">
      <alignment horizontal="center" vertical="center"/>
    </xf>
    <xf numFmtId="49" fontId="95" fillId="0" borderId="15" xfId="0" applyNumberFormat="1" applyFont="1" applyBorder="1" applyAlignment="1">
      <alignment horizontal="center" vertical="center"/>
    </xf>
    <xf numFmtId="49" fontId="95" fillId="0" borderId="18" xfId="0" applyNumberFormat="1" applyFont="1" applyBorder="1" applyAlignment="1">
      <alignment horizontal="center" vertical="center"/>
    </xf>
    <xf numFmtId="0" fontId="95" fillId="0" borderId="0" xfId="0" applyFont="1" applyAlignment="1">
      <alignment horizontal="center"/>
    </xf>
    <xf numFmtId="4" fontId="93" fillId="0" borderId="10" xfId="0" applyNumberFormat="1" applyFont="1" applyBorder="1" applyAlignment="1">
      <alignment horizontal="right" vertical="center"/>
    </xf>
  </cellXfs>
  <cellStyles count="12543">
    <cellStyle name="_+94 Прил. 24 2006-2010 новое с Соглашением 17.08.07" xfId="136" xr:uid="{00000000-0005-0000-0000-000000000000}"/>
    <cellStyle name="_+94 Прил. 24 2006-2010 новое с Соглашением 17.08.07_прил.7а" xfId="137" xr:uid="{00000000-0005-0000-0000-000001000000}"/>
    <cellStyle name="_+94 Прил. 24 2006-2010 новое с Соглашением 17.08.07_прил.7а_1" xfId="138" xr:uid="{00000000-0005-0000-0000-000002000000}"/>
    <cellStyle name="_+94 Прил. 24 2006-2010 новое с Соглашением 17.08.07_приложение 1.4" xfId="139" xr:uid="{00000000-0005-0000-0000-000003000000}"/>
    <cellStyle name="_+94 Прил. 24 2006-2010 новое с Соглашением 17.08.07_Филиал" xfId="140" xr:uid="{00000000-0005-0000-0000-000004000000}"/>
    <cellStyle name="_2010г Приложения 4_1 5 (2) (2)" xfId="141" xr:uid="{00000000-0005-0000-0000-000005000000}"/>
    <cellStyle name="_2010г Приложения 4_1 5 (2) (2)_1.4" xfId="142" xr:uid="{00000000-0005-0000-0000-000006000000}"/>
    <cellStyle name="_2010г Приложения 4_1 5 (2) (2)_4.2" xfId="484" xr:uid="{00000000-0005-0000-0000-000007000000}"/>
    <cellStyle name="_2010г Приложения 4_1 5 (2) (2)_иа" xfId="485" xr:uid="{00000000-0005-0000-0000-000008000000}"/>
    <cellStyle name="_2010г Приложения 4_1 5 (2) (2)_прил.7а" xfId="143" xr:uid="{00000000-0005-0000-0000-000009000000}"/>
    <cellStyle name="_2010г Приложения 4_1 5 (2) (2)_прил.7а_1" xfId="144" xr:uid="{00000000-0005-0000-0000-00000A000000}"/>
    <cellStyle name="_2010г Приложения 4_1 5 (2) (2)_Филиал" xfId="145" xr:uid="{00000000-0005-0000-0000-00000B000000}"/>
    <cellStyle name="_24 с ГЕНЕРАЦИЕЙ 14.02.08" xfId="146" xr:uid="{00000000-0005-0000-0000-00000C000000}"/>
    <cellStyle name="_24 с ГЕНЕРАЦИЕЙ 14.02.08_прил.7а" xfId="147" xr:uid="{00000000-0005-0000-0000-00000D000000}"/>
    <cellStyle name="_24 с ГЕНЕРАЦИЕЙ 14.02.08_прил.7а_1" xfId="148" xr:uid="{00000000-0005-0000-0000-00000E000000}"/>
    <cellStyle name="_24 с ГЕНЕРАЦИЕЙ 14.02.08_приложение 1.4" xfId="149" xr:uid="{00000000-0005-0000-0000-00000F000000}"/>
    <cellStyle name="_24 с ГЕНЕРАЦИЕЙ 14.02.08_Филиал" xfId="150" xr:uid="{00000000-0005-0000-0000-000010000000}"/>
    <cellStyle name="_Адресная и трехлетняя программа140307" xfId="151" xr:uid="{00000000-0005-0000-0000-000011000000}"/>
    <cellStyle name="_Анализ незаверш  стр-ва (Прил 1-4)" xfId="152" xr:uid="{00000000-0005-0000-0000-000012000000}"/>
    <cellStyle name="_Анализ незаверш  стр-ва (Прил 1-4) (2)" xfId="153" xr:uid="{00000000-0005-0000-0000-000013000000}"/>
    <cellStyle name="_Анализ незаверш  стр-ва (Прил 1-4) (2)_прил.7а" xfId="154" xr:uid="{00000000-0005-0000-0000-000014000000}"/>
    <cellStyle name="_Анализ незаверш  стр-ва (Прил 1-4) (2)_прил.7а_1" xfId="155" xr:uid="{00000000-0005-0000-0000-000015000000}"/>
    <cellStyle name="_Анализ незаверш  стр-ва (Прил 1-4) (2)_приложение 1.4" xfId="156" xr:uid="{00000000-0005-0000-0000-000016000000}"/>
    <cellStyle name="_Анализ незаверш  стр-ва (Прил 1-4) (2)_Филиал" xfId="157" xr:uid="{00000000-0005-0000-0000-000017000000}"/>
    <cellStyle name="_Анализ незаверш  стр-ва (Прил 1-4)_прил.7а" xfId="158" xr:uid="{00000000-0005-0000-0000-000018000000}"/>
    <cellStyle name="_Анализ незаверш  стр-ва (Прил 1-4)_прил.7а_1" xfId="159" xr:uid="{00000000-0005-0000-0000-000019000000}"/>
    <cellStyle name="_Анализ незаверш  стр-ва (Прил 1-4)_приложение 1.4" xfId="160" xr:uid="{00000000-0005-0000-0000-00001A000000}"/>
    <cellStyle name="_Анализ незаверш  стр-ва (Прил 1-4)_Филиал" xfId="161" xr:uid="{00000000-0005-0000-0000-00001B000000}"/>
    <cellStyle name="_БП Владимирэнерго" xfId="162" xr:uid="{00000000-0005-0000-0000-00001C000000}"/>
    <cellStyle name="_БП Владимирэнерго_прил.7а" xfId="163" xr:uid="{00000000-0005-0000-0000-00001D000000}"/>
    <cellStyle name="_БП Владимирэнерго_прил.7а_1" xfId="164" xr:uid="{00000000-0005-0000-0000-00001E000000}"/>
    <cellStyle name="_БП Владимирэнерго_приложение 1.4" xfId="165" xr:uid="{00000000-0005-0000-0000-00001F000000}"/>
    <cellStyle name="_БП Владимирэнерго_Филиал" xfId="166" xr:uid="{00000000-0005-0000-0000-000020000000}"/>
    <cellStyle name="_БП Владимирэнерго_Филиал_1" xfId="167" xr:uid="{00000000-0005-0000-0000-000021000000}"/>
    <cellStyle name="_БП ННЭ (с облиг.)" xfId="168" xr:uid="{00000000-0005-0000-0000-000022000000}"/>
    <cellStyle name="_БП ННЭ (с облиг.)_прил.7а" xfId="169" xr:uid="{00000000-0005-0000-0000-000023000000}"/>
    <cellStyle name="_БП ННЭ (с облиг.)_прил.7а_1" xfId="170" xr:uid="{00000000-0005-0000-0000-000024000000}"/>
    <cellStyle name="_БП ННЭ (с облиг.)_приложение 1.4" xfId="171" xr:uid="{00000000-0005-0000-0000-000025000000}"/>
    <cellStyle name="_БП ННЭ (с облиг.)_Филиал" xfId="172" xr:uid="{00000000-0005-0000-0000-000026000000}"/>
    <cellStyle name="_БП ННЭ (с облиг.)_Филиал_1" xfId="173" xr:uid="{00000000-0005-0000-0000-000027000000}"/>
    <cellStyle name="_график c мощностями по Соглашению без НДС Ульянычев версия на 02 03 07" xfId="174" xr:uid="{00000000-0005-0000-0000-000028000000}"/>
    <cellStyle name="_график c мощностями по Соглашению без НДС Ульянычев версия на 04 03 07 " xfId="175" xr:uid="{00000000-0005-0000-0000-000029000000}"/>
    <cellStyle name="_График ввода 07-09" xfId="176" xr:uid="{00000000-0005-0000-0000-00002A000000}"/>
    <cellStyle name="_график по Соглашению без НДС Ульянычев версия на 28 02 07" xfId="177" xr:uid="{00000000-0005-0000-0000-00002B000000}"/>
    <cellStyle name="_Для Балаевой 23 05 07" xfId="178" xr:uid="{00000000-0005-0000-0000-00002C000000}"/>
    <cellStyle name="_для ФСТ 2008 версия5" xfId="179" xr:uid="{00000000-0005-0000-0000-00002D000000}"/>
    <cellStyle name="_Долг инв программа ( для РЭКна 2009г )" xfId="180" xr:uid="{00000000-0005-0000-0000-00002E000000}"/>
    <cellStyle name="_Долг инв программа ( для РЭКна 2009г ) (2)" xfId="181" xr:uid="{00000000-0005-0000-0000-00002F000000}"/>
    <cellStyle name="_Инвест программа 2009-1 (2)" xfId="182" xr:uid="{00000000-0005-0000-0000-000030000000}"/>
    <cellStyle name="_Инвест программа 2009-1 (3)" xfId="183" xr:uid="{00000000-0005-0000-0000-000031000000}"/>
    <cellStyle name="_Инвестиции (лизинг) для БП 2007" xfId="184" xr:uid="{00000000-0005-0000-0000-000032000000}"/>
    <cellStyle name="_Инвестиции (лизинг) для БП 2007_прил.7а" xfId="185" xr:uid="{00000000-0005-0000-0000-000033000000}"/>
    <cellStyle name="_Инвестиции (лизинг) для БП 2007_прил.7а_1" xfId="186" xr:uid="{00000000-0005-0000-0000-000034000000}"/>
    <cellStyle name="_Инвестиции (лизинг) для БП 2007_приложение 1.4" xfId="187" xr:uid="{00000000-0005-0000-0000-000035000000}"/>
    <cellStyle name="_Инвестиции (лизинг) для БП 2007_Филиал" xfId="188" xr:uid="{00000000-0005-0000-0000-000036000000}"/>
    <cellStyle name="_ИПР 2011-2015 СТФ пр1 2" xfId="122" xr:uid="{00000000-0005-0000-0000-000037000000}"/>
    <cellStyle name="_ИПР_ 2005" xfId="189" xr:uid="{00000000-0005-0000-0000-000038000000}"/>
    <cellStyle name="_ИПР_ 2005_прил.7а" xfId="190" xr:uid="{00000000-0005-0000-0000-000039000000}"/>
    <cellStyle name="_ИПР_ 2005_прил.7а_1" xfId="191" xr:uid="{00000000-0005-0000-0000-00003A000000}"/>
    <cellStyle name="_ИПР_ 2005_приложение 1.4" xfId="192" xr:uid="{00000000-0005-0000-0000-00003B000000}"/>
    <cellStyle name="_ИПР_ 2005_Филиал" xfId="193" xr:uid="{00000000-0005-0000-0000-00003C000000}"/>
    <cellStyle name="_ИПР_свод" xfId="194" xr:uid="{00000000-0005-0000-0000-00003D000000}"/>
    <cellStyle name="_ИПР_свод_1.4" xfId="195" xr:uid="{00000000-0005-0000-0000-00003E000000}"/>
    <cellStyle name="_ИПР_свод_иа" xfId="486" xr:uid="{00000000-0005-0000-0000-00003F000000}"/>
    <cellStyle name="_ИПР_свод_прил.7а" xfId="196" xr:uid="{00000000-0005-0000-0000-000040000000}"/>
    <cellStyle name="_ИПР_свод_прил.7а_1" xfId="197" xr:uid="{00000000-0005-0000-0000-000041000000}"/>
    <cellStyle name="_ИПР_свод_Филиал" xfId="198" xr:uid="{00000000-0005-0000-0000-000042000000}"/>
    <cellStyle name="_Книга1" xfId="199" xr:uid="{00000000-0005-0000-0000-000043000000}"/>
    <cellStyle name="_Книга1_прил.7а" xfId="200" xr:uid="{00000000-0005-0000-0000-000044000000}"/>
    <cellStyle name="_Книга1_прил.7а_1" xfId="201" xr:uid="{00000000-0005-0000-0000-000045000000}"/>
    <cellStyle name="_Книга1_приложение 1.4" xfId="202" xr:uid="{00000000-0005-0000-0000-000046000000}"/>
    <cellStyle name="_Книга1_Филиал" xfId="203" xr:uid="{00000000-0005-0000-0000-000047000000}"/>
    <cellStyle name="_Книга1_Филиал_1" xfId="204" xr:uid="{00000000-0005-0000-0000-000048000000}"/>
    <cellStyle name="_Книга3" xfId="205" xr:uid="{00000000-0005-0000-0000-000049000000}"/>
    <cellStyle name="_Копия Приложение 3 1 - Перегруппировка ИПР 2009 - 2011 (2)" xfId="206" xr:uid="{00000000-0005-0000-0000-00004A000000}"/>
    <cellStyle name="_Копия Приложение 3 1 - Перегруппировка ИПР 2009 - 2011 (2)_прил.7а" xfId="207" xr:uid="{00000000-0005-0000-0000-00004B000000}"/>
    <cellStyle name="_Копия Приложение 3 1 - Перегруппировка ИПР 2009 - 2011 (2)_прил.7а_1" xfId="208" xr:uid="{00000000-0005-0000-0000-00004C000000}"/>
    <cellStyle name="_Копия Приложение 3 1 - Перегруппировка ИПР 2009 - 2011 (2)_приложение 1.4" xfId="209" xr:uid="{00000000-0005-0000-0000-00004D000000}"/>
    <cellStyle name="_Копия Приложение 3 1 - Перегруппировка ИПР 2009 - 2011 (2)_Филиал" xfId="210" xr:uid="{00000000-0005-0000-0000-00004E000000}"/>
    <cellStyle name="_Копия Приложения 4 1  к ИПР 3400 23 04 (2)" xfId="211" xr:uid="{00000000-0005-0000-0000-00004F000000}"/>
    <cellStyle name="_Копия Приложения 4 1  к ИПР 3400 23 04 (2)_1.4" xfId="212" xr:uid="{00000000-0005-0000-0000-000050000000}"/>
    <cellStyle name="_Копия Приложения 4 1  к ИПР 3400 23 04 (2)_4.2" xfId="487" xr:uid="{00000000-0005-0000-0000-000051000000}"/>
    <cellStyle name="_Копия Приложения 4 1  к ИПР 3400 23 04 (2)_иа" xfId="488" xr:uid="{00000000-0005-0000-0000-000052000000}"/>
    <cellStyle name="_Копия Приложения 4 1  к ИПР 3400 23 04 (2)_прил.7а" xfId="213" xr:uid="{00000000-0005-0000-0000-000053000000}"/>
    <cellStyle name="_Копия Приложения 4 1  к ИПР 3400 23 04 (2)_прил.7а_1" xfId="214" xr:uid="{00000000-0005-0000-0000-000054000000}"/>
    <cellStyle name="_Копия Приложения 4 1  к ИПР 3400 23 04 (2)_Филиал" xfId="215" xr:uid="{00000000-0005-0000-0000-000055000000}"/>
    <cellStyle name="_Коррект. Долг инв программа ( прибыль РЭК)" xfId="216" xr:uid="{00000000-0005-0000-0000-000056000000}"/>
    <cellStyle name="_КОРРЕКТИРОВКА СОГЛАШЕНИЯ 23.05.07" xfId="217" xr:uid="{00000000-0005-0000-0000-000057000000}"/>
    <cellStyle name="_Мариэнерго" xfId="218" xr:uid="{00000000-0005-0000-0000-000058000000}"/>
    <cellStyle name="_Незавершённое строительство" xfId="219" xr:uid="{00000000-0005-0000-0000-000059000000}"/>
    <cellStyle name="_Незавершённое строительство_прил.7а" xfId="220" xr:uid="{00000000-0005-0000-0000-00005A000000}"/>
    <cellStyle name="_Незавершённое строительство_прил.7а_1" xfId="221" xr:uid="{00000000-0005-0000-0000-00005B000000}"/>
    <cellStyle name="_Незавершённое строительство_приложение 1.4" xfId="222" xr:uid="{00000000-0005-0000-0000-00005C000000}"/>
    <cellStyle name="_Незавершённое строительство_Филиал" xfId="223" xr:uid="{00000000-0005-0000-0000-00005D000000}"/>
    <cellStyle name="_Нижновэнерго" xfId="224" xr:uid="{00000000-0005-0000-0000-00005E000000}"/>
    <cellStyle name="_Нижновэнерго прил.24" xfId="225" xr:uid="{00000000-0005-0000-0000-00005F000000}"/>
    <cellStyle name="_Нижновэнерго прил.24_прил.7а" xfId="226" xr:uid="{00000000-0005-0000-0000-000060000000}"/>
    <cellStyle name="_Нижновэнерго прил.24_прил.7а_1" xfId="227" xr:uid="{00000000-0005-0000-0000-000061000000}"/>
    <cellStyle name="_Нижновэнерго прил.24_приложение 1.4" xfId="228" xr:uid="{00000000-0005-0000-0000-000062000000}"/>
    <cellStyle name="_Нижновэнерго прил.24_Филиал" xfId="229" xr:uid="{00000000-0005-0000-0000-000063000000}"/>
    <cellStyle name="_Нижновэнерго_прил.7а" xfId="230" xr:uid="{00000000-0005-0000-0000-000064000000}"/>
    <cellStyle name="_Нижновэнерго_прил.7а_1" xfId="231" xr:uid="{00000000-0005-0000-0000-000065000000}"/>
    <cellStyle name="_Нижновэнерго_приложение 1.4" xfId="232" xr:uid="{00000000-0005-0000-0000-000066000000}"/>
    <cellStyle name="_Нижновэнерго_Филиал" xfId="233" xr:uid="{00000000-0005-0000-0000-000067000000}"/>
    <cellStyle name="_Нижновэнерго24" xfId="234" xr:uid="{00000000-0005-0000-0000-000068000000}"/>
    <cellStyle name="_Нижновэнерго24_прил.7а" xfId="235" xr:uid="{00000000-0005-0000-0000-000069000000}"/>
    <cellStyle name="_Нижновэнерго24_прил.7а_1" xfId="236" xr:uid="{00000000-0005-0000-0000-00006A000000}"/>
    <cellStyle name="_Нижновэнерго24_приложение 1.4" xfId="237" xr:uid="{00000000-0005-0000-0000-00006B000000}"/>
    <cellStyle name="_Нижновэнерго24_Филиал" xfId="238" xr:uid="{00000000-0005-0000-0000-00006C000000}"/>
    <cellStyle name="_опл.и выполн.янв. -нояб + декаб.оператив" xfId="239" xr:uid="{00000000-0005-0000-0000-00006D000000}"/>
    <cellStyle name="_опл.и выполн.янв. -нояб + декаб.оператив_прил.7а" xfId="240" xr:uid="{00000000-0005-0000-0000-00006E000000}"/>
    <cellStyle name="_опл.и выполн.янв. -нояб + декаб.оператив_прил.7а_1" xfId="241" xr:uid="{00000000-0005-0000-0000-00006F000000}"/>
    <cellStyle name="_опл.и выполн.янв. -нояб + декаб.оператив_приложение 1.4" xfId="242" xr:uid="{00000000-0005-0000-0000-000070000000}"/>
    <cellStyle name="_опл.и выполн.янв. -нояб + декаб.оператив_Филиал" xfId="243" xr:uid="{00000000-0005-0000-0000-000071000000}"/>
    <cellStyle name="_опл.и выполн.янв. -нояб + декаб.оператив_Филиал_1" xfId="244" xr:uid="{00000000-0005-0000-0000-000072000000}"/>
    <cellStyle name="_отдано в РЭК сводный план ИП 2007 300606" xfId="245" xr:uid="{00000000-0005-0000-0000-000073000000}"/>
    <cellStyle name="_Отражение источников" xfId="246" xr:uid="{00000000-0005-0000-0000-000074000000}"/>
    <cellStyle name="_Отражение источников_прил.7а" xfId="247" xr:uid="{00000000-0005-0000-0000-000075000000}"/>
    <cellStyle name="_Отражение источников_прил.7а_1" xfId="248" xr:uid="{00000000-0005-0000-0000-000076000000}"/>
    <cellStyle name="_Отражение источников_приложение 1.4" xfId="249" xr:uid="{00000000-0005-0000-0000-000077000000}"/>
    <cellStyle name="_Отражение источников_Филиал" xfId="250" xr:uid="{00000000-0005-0000-0000-000078000000}"/>
    <cellStyle name="_Отчёт за 3 квартал 2005_челяб" xfId="251" xr:uid="{00000000-0005-0000-0000-000079000000}"/>
    <cellStyle name="_Отчёт за 3 квартал 2005_челяб_прил.7а" xfId="252" xr:uid="{00000000-0005-0000-0000-00007A000000}"/>
    <cellStyle name="_Отчёт за 3 квартал 2005_челяб_прил.7а_1" xfId="253" xr:uid="{00000000-0005-0000-0000-00007B000000}"/>
    <cellStyle name="_Отчёт за 3 квартал 2005_челяб_приложение 1.4" xfId="254" xr:uid="{00000000-0005-0000-0000-00007C000000}"/>
    <cellStyle name="_Отчёт за 3 квартал 2005_челяб_Филиал" xfId="255" xr:uid="{00000000-0005-0000-0000-00007D000000}"/>
    <cellStyle name="_Отчет за IIIкв.2005г. ОАО Мариэнерго (печать) в МРСК" xfId="256" xr:uid="{00000000-0005-0000-0000-00007E000000}"/>
    <cellStyle name="_Отчет за IIIкв.2005г. ОАО Мариэнерго (печать) в МРСК_прил.7а" xfId="257" xr:uid="{00000000-0005-0000-0000-00007F000000}"/>
    <cellStyle name="_Отчет за IIIкв.2005г. ОАО Мариэнерго (печать) в МРСК_прил.7а_1" xfId="258" xr:uid="{00000000-0005-0000-0000-000080000000}"/>
    <cellStyle name="_Отчет за IIIкв.2005г. ОАО Мариэнерго (печать) в МРСК_приложение 1.4" xfId="259" xr:uid="{00000000-0005-0000-0000-000081000000}"/>
    <cellStyle name="_Отчет за IIIкв.2005г. ОАО Мариэнерго (печать) в МРСК_Филиал" xfId="260" xr:uid="{00000000-0005-0000-0000-000082000000}"/>
    <cellStyle name="_отчёт ИПР_3кв_мари" xfId="261" xr:uid="{00000000-0005-0000-0000-000083000000}"/>
    <cellStyle name="_отчёт ИПР_3кв_мари_прил.7а" xfId="262" xr:uid="{00000000-0005-0000-0000-000084000000}"/>
    <cellStyle name="_отчёт ИПР_3кв_мари_прил.7а_1" xfId="263" xr:uid="{00000000-0005-0000-0000-000085000000}"/>
    <cellStyle name="_отчёт ИПР_3кв_мари_приложение 1.4" xfId="264" xr:uid="{00000000-0005-0000-0000-000086000000}"/>
    <cellStyle name="_отчёт ИПР_3кв_мари_Филиал" xfId="265" xr:uid="{00000000-0005-0000-0000-000087000000}"/>
    <cellStyle name="_Перегруппировка 2009 - 2011" xfId="123" xr:uid="{00000000-0005-0000-0000-000088000000}"/>
    <cellStyle name="_Перечень по ТП" xfId="266" xr:uid="{00000000-0005-0000-0000-000089000000}"/>
    <cellStyle name="_Перечень по ТП на 2009 год _4 от 11 01 09 (2)" xfId="267" xr:uid="{00000000-0005-0000-0000-00008A000000}"/>
    <cellStyle name="_Перечень по ТП_дополненный (2)" xfId="268" xr:uid="{00000000-0005-0000-0000-00008B000000}"/>
    <cellStyle name="_Перечень по ТП_прил.7а" xfId="269" xr:uid="{00000000-0005-0000-0000-00008C000000}"/>
    <cellStyle name="_Перечень по ТП_прил.7а_1" xfId="270" xr:uid="{00000000-0005-0000-0000-00008D000000}"/>
    <cellStyle name="_Перечень по ТП_Филиал" xfId="271" xr:uid="{00000000-0005-0000-0000-00008E000000}"/>
    <cellStyle name="_Прил 12 МРСК СК,  Нурэнерго" xfId="65" xr:uid="{00000000-0005-0000-0000-00008F000000}"/>
    <cellStyle name="_Прил4-1_ФинПл5л_06.08.10" xfId="272" xr:uid="{00000000-0005-0000-0000-000090000000}"/>
    <cellStyle name="_Прил4-1_ФинПл5л_06.08.10_1.4" xfId="273" xr:uid="{00000000-0005-0000-0000-000091000000}"/>
    <cellStyle name="_Прил4-1_ФинПл5л_06.08.10_4.2" xfId="489" xr:uid="{00000000-0005-0000-0000-000092000000}"/>
    <cellStyle name="_Прил4-1_ФинПл5л_06.08.10_иа" xfId="490" xr:uid="{00000000-0005-0000-0000-000093000000}"/>
    <cellStyle name="_Прил4-1_ФинПл5л_06.08.10_прил.7а" xfId="274" xr:uid="{00000000-0005-0000-0000-000094000000}"/>
    <cellStyle name="_Прил4-1_ФинПл5л_06.08.10_прил.7а_1" xfId="275" xr:uid="{00000000-0005-0000-0000-000095000000}"/>
    <cellStyle name="_Прил4-1_ФинПл5л_06.08.10_тэ" xfId="491" xr:uid="{00000000-0005-0000-0000-000096000000}"/>
    <cellStyle name="_Прил4-1_ФинПл5л_06.08.10_Филиал" xfId="276" xr:uid="{00000000-0005-0000-0000-000097000000}"/>
    <cellStyle name="_прилож.8, 8а с АДРЕСНОЙ 19.04.07" xfId="277" xr:uid="{00000000-0005-0000-0000-000098000000}"/>
    <cellStyle name="_прилож.8, 8а с АДРЕСНОЙ 19.04.07_прил.7а" xfId="278" xr:uid="{00000000-0005-0000-0000-000099000000}"/>
    <cellStyle name="_прилож.8, 8а с АДРЕСНОЙ 19.04.07_прил.7а_1" xfId="279" xr:uid="{00000000-0005-0000-0000-00009A000000}"/>
    <cellStyle name="_прилож.8, 8а с АДРЕСНОЙ 19.04.07_приложение 1.4" xfId="280" xr:uid="{00000000-0005-0000-0000-00009B000000}"/>
    <cellStyle name="_прилож.8, 8а с АДРЕСНОЙ 19.04.07_Филиал" xfId="281" xr:uid="{00000000-0005-0000-0000-00009C000000}"/>
    <cellStyle name="_приложение  1 2007 25.12. 06" xfId="282" xr:uid="{00000000-0005-0000-0000-00009D000000}"/>
    <cellStyle name="_Приложение 18.02.08 минус СКП-ГЕНЕРАЦИЯ" xfId="283" xr:uid="{00000000-0005-0000-0000-00009E000000}"/>
    <cellStyle name="_Приложение 1НОВАЯ" xfId="284" xr:uid="{00000000-0005-0000-0000-00009F000000}"/>
    <cellStyle name="_Приложение 2 Сети 110 и ниже" xfId="285" xr:uid="{00000000-0005-0000-0000-0000A0000000}"/>
    <cellStyle name="_Приложение 4_ФП _новый" xfId="286" xr:uid="{00000000-0005-0000-0000-0000A1000000}"/>
    <cellStyle name="_Приложение 4_ФП _новый_1.4" xfId="287" xr:uid="{00000000-0005-0000-0000-0000A2000000}"/>
    <cellStyle name="_Приложение 4_ФП _новый_ННЭ" xfId="492" xr:uid="{00000000-0005-0000-0000-0000A3000000}"/>
    <cellStyle name="_Приложение 4_ФП _новый_прил.7а" xfId="288" xr:uid="{00000000-0005-0000-0000-0000A4000000}"/>
    <cellStyle name="_Приложение 4_ФП _новый_прил.7а_1" xfId="289" xr:uid="{00000000-0005-0000-0000-0000A5000000}"/>
    <cellStyle name="_Приложение 4_ФП _новый_рэ" xfId="493" xr:uid="{00000000-0005-0000-0000-0000A6000000}"/>
    <cellStyle name="_Приложение 4_ФП _новый_Филиал" xfId="290" xr:uid="{00000000-0005-0000-0000-0000A7000000}"/>
    <cellStyle name="_Приложения 4_1 5 (2010)" xfId="291" xr:uid="{00000000-0005-0000-0000-0000A8000000}"/>
    <cellStyle name="_Приложения 4_1 5 (2010)_1.4" xfId="292" xr:uid="{00000000-0005-0000-0000-0000A9000000}"/>
    <cellStyle name="_Приложения 4_1 5 (2010)_4.2" xfId="494" xr:uid="{00000000-0005-0000-0000-0000AA000000}"/>
    <cellStyle name="_Приложения 4_1 5 (2010)_иа" xfId="495" xr:uid="{00000000-0005-0000-0000-0000AB000000}"/>
    <cellStyle name="_Приложения 4_1 5 (2010)_прил.7а" xfId="293" xr:uid="{00000000-0005-0000-0000-0000AC000000}"/>
    <cellStyle name="_Приложения 4_1 5 (2010)_прил.7а_1" xfId="294" xr:uid="{00000000-0005-0000-0000-0000AD000000}"/>
    <cellStyle name="_Приложения 4_1 5 (2010)_Филиал" xfId="295" xr:uid="{00000000-0005-0000-0000-0000AE000000}"/>
    <cellStyle name="_Приложения 4_1 5 (2010)_Форматы Минпромэнерго(2) с расшифровкой и физ объемами" xfId="296" xr:uid="{00000000-0005-0000-0000-0000AF000000}"/>
    <cellStyle name="_Приложения 4_1 5 _формат_Тарасов" xfId="297" xr:uid="{00000000-0005-0000-0000-0000B0000000}"/>
    <cellStyle name="_Приложения 4_1 5 _формат_Тарасов_1.4" xfId="298" xr:uid="{00000000-0005-0000-0000-0000B1000000}"/>
    <cellStyle name="_Приложения 4_1 5 _формат_Тарасов_4.2" xfId="496" xr:uid="{00000000-0005-0000-0000-0000B2000000}"/>
    <cellStyle name="_Приложения 4_1 5 _формат_Тарасов_прил.7а" xfId="299" xr:uid="{00000000-0005-0000-0000-0000B3000000}"/>
    <cellStyle name="_Приложения 4_1 5 _формат_Тарасов_прил.7а_1" xfId="300" xr:uid="{00000000-0005-0000-0000-0000B4000000}"/>
    <cellStyle name="_Приложения 4_1 5 _формат_Тарасов_Филиал" xfId="301" xr:uid="{00000000-0005-0000-0000-0000B5000000}"/>
    <cellStyle name="_ПриложенияОКСу" xfId="302" xr:uid="{00000000-0005-0000-0000-0000B6000000}"/>
    <cellStyle name="_ПриложенияОКСу_прил.7а" xfId="303" xr:uid="{00000000-0005-0000-0000-0000B7000000}"/>
    <cellStyle name="_ПриложенияОКСу_прил.7а_1" xfId="304" xr:uid="{00000000-0005-0000-0000-0000B8000000}"/>
    <cellStyle name="_ПриложенияОКСу_приложение 1.4" xfId="305" xr:uid="{00000000-0005-0000-0000-0000B9000000}"/>
    <cellStyle name="_ПриложенияОКСу_Филиал" xfId="306" xr:uid="{00000000-0005-0000-0000-0000BA000000}"/>
    <cellStyle name="_Программа по техприсоединению от 15 01  МРСК" xfId="307" xr:uid="{00000000-0005-0000-0000-0000BB000000}"/>
    <cellStyle name="_Реестр по ТП_прил_9" xfId="308" xr:uid="{00000000-0005-0000-0000-0000BC000000}"/>
    <cellStyle name="_Рязаньэнерго" xfId="309" xr:uid="{00000000-0005-0000-0000-0000BD000000}"/>
    <cellStyle name="_СВОД_2011" xfId="124" xr:uid="{00000000-0005-0000-0000-0000BE000000}"/>
    <cellStyle name="_СВОД_2012" xfId="125" xr:uid="{00000000-0005-0000-0000-0000BF000000}"/>
    <cellStyle name="_СВОД_2013" xfId="126" xr:uid="{00000000-0005-0000-0000-0000C0000000}"/>
    <cellStyle name="_СВОД_2014" xfId="127" xr:uid="{00000000-0005-0000-0000-0000C1000000}"/>
    <cellStyle name="_СВОД_2015" xfId="128" xr:uid="{00000000-0005-0000-0000-0000C2000000}"/>
    <cellStyle name="_СПРАВКА_анализ испол ИПР в 2006 г" xfId="310" xr:uid="{00000000-0005-0000-0000-0000C3000000}"/>
    <cellStyle name="_СПРАВКА_анализ испол ИПР в 2006 г_прил.7а" xfId="311" xr:uid="{00000000-0005-0000-0000-0000C4000000}"/>
    <cellStyle name="_СПРАВКА_анализ испол ИПР в 2006 г_прил.7а_1" xfId="312" xr:uid="{00000000-0005-0000-0000-0000C5000000}"/>
    <cellStyle name="_СПРАВКА_анализ испол ИПР в 2006 г_приложение 1.4" xfId="313" xr:uid="{00000000-0005-0000-0000-0000C6000000}"/>
    <cellStyle name="_СПРАВКА_анализ испол ИПР в 2006 г_Филиал" xfId="314" xr:uid="{00000000-0005-0000-0000-0000C7000000}"/>
    <cellStyle name="_СТФ" xfId="129" xr:uid="{00000000-0005-0000-0000-0000C8000000}"/>
    <cellStyle name="_Удмуртэнерго" xfId="315" xr:uid="{00000000-0005-0000-0000-0000C9000000}"/>
    <cellStyle name="_Филиал" xfId="316" xr:uid="{00000000-0005-0000-0000-0000CA000000}"/>
    <cellStyle name="_Филиал_прил.7а" xfId="317" xr:uid="{00000000-0005-0000-0000-0000CB000000}"/>
    <cellStyle name="_Филиал_прил.7а_1" xfId="318" xr:uid="{00000000-0005-0000-0000-0000CC000000}"/>
    <cellStyle name="_Филиал_Филиал" xfId="319" xr:uid="{00000000-0005-0000-0000-0000CD000000}"/>
    <cellStyle name="_Формат Инвестиционной программы на 2009г( сети )." xfId="320" xr:uid="{00000000-0005-0000-0000-0000CE000000}"/>
    <cellStyle name="_Формат Инвестиционной программы на 2009г( сети )._прил.7а" xfId="321" xr:uid="{00000000-0005-0000-0000-0000CF000000}"/>
    <cellStyle name="_Формат Инвестиционной программы на 2009г( сети )._прил.7а_1" xfId="322" xr:uid="{00000000-0005-0000-0000-0000D0000000}"/>
    <cellStyle name="_Формат Инвестиционной программы на 2009г( сети )._приложение 1.4" xfId="323" xr:uid="{00000000-0005-0000-0000-0000D1000000}"/>
    <cellStyle name="_Формат Инвестиционной программы на 2009г( сети )._Филиал" xfId="324" xr:uid="{00000000-0005-0000-0000-0000D2000000}"/>
    <cellStyle name="_Формат Инвестиционной программы на 2009г.исправл" xfId="325" xr:uid="{00000000-0005-0000-0000-0000D3000000}"/>
    <cellStyle name="_Формат Инвестиционной программы на 2009г.исправл_прил.7а" xfId="326" xr:uid="{00000000-0005-0000-0000-0000D4000000}"/>
    <cellStyle name="_Формат Инвестиционной программы на 2009г.исправл_прил.7а_1" xfId="327" xr:uid="{00000000-0005-0000-0000-0000D5000000}"/>
    <cellStyle name="_Формат Инвестиционной программы на 2009г.исправл_приложение 1.4" xfId="328" xr:uid="{00000000-0005-0000-0000-0000D6000000}"/>
    <cellStyle name="_Формат Инвестиционной программы на 2009г.исправл_Филиал" xfId="329" xr:uid="{00000000-0005-0000-0000-0000D7000000}"/>
    <cellStyle name="”€ќђќ‘ћ‚›‰" xfId="330" xr:uid="{00000000-0005-0000-0000-0000D8000000}"/>
    <cellStyle name="”€љ‘€ђћ‚ђќќ›‰" xfId="331" xr:uid="{00000000-0005-0000-0000-0000D9000000}"/>
    <cellStyle name="”ќђќ‘ћ‚›‰" xfId="332" xr:uid="{00000000-0005-0000-0000-0000DA000000}"/>
    <cellStyle name="”љ‘ђћ‚ђќќ›‰" xfId="333" xr:uid="{00000000-0005-0000-0000-0000DB000000}"/>
    <cellStyle name="„…ќ…†ќ›‰" xfId="334" xr:uid="{00000000-0005-0000-0000-0000DC000000}"/>
    <cellStyle name="€’ћѓћ‚›‰" xfId="335" xr:uid="{00000000-0005-0000-0000-0000DD000000}"/>
    <cellStyle name="‡ђѓћ‹ћ‚ћљ1" xfId="336" xr:uid="{00000000-0005-0000-0000-0000DE000000}"/>
    <cellStyle name="‡ђѓћ‹ћ‚ћљ2" xfId="337" xr:uid="{00000000-0005-0000-0000-0000DF000000}"/>
    <cellStyle name="’ћѓћ‚›‰" xfId="338" xr:uid="{00000000-0005-0000-0000-0000E0000000}"/>
    <cellStyle name="20% - Accent1" xfId="339" xr:uid="{00000000-0005-0000-0000-0000E1000000}"/>
    <cellStyle name="20% - Accent2" xfId="340" xr:uid="{00000000-0005-0000-0000-0000E2000000}"/>
    <cellStyle name="20% - Accent3" xfId="341" xr:uid="{00000000-0005-0000-0000-0000E3000000}"/>
    <cellStyle name="20% - Accent4" xfId="342" xr:uid="{00000000-0005-0000-0000-0000E4000000}"/>
    <cellStyle name="20% - Accent5" xfId="343" xr:uid="{00000000-0005-0000-0000-0000E5000000}"/>
    <cellStyle name="20% - Accent6" xfId="344" xr:uid="{00000000-0005-0000-0000-0000E6000000}"/>
    <cellStyle name="20% — акцент1" xfId="1" builtinId="30" customBuiltin="1"/>
    <cellStyle name="20% - Акцент1 2" xfId="2" xr:uid="{00000000-0005-0000-0000-0000E8000000}"/>
    <cellStyle name="20% - Акцент1 3" xfId="497" xr:uid="{00000000-0005-0000-0000-0000E9000000}"/>
    <cellStyle name="20% — акцент2" xfId="3" builtinId="34" customBuiltin="1"/>
    <cellStyle name="20% - Акцент2 2" xfId="4" xr:uid="{00000000-0005-0000-0000-0000EB000000}"/>
    <cellStyle name="20% - Акцент2 3" xfId="498" xr:uid="{00000000-0005-0000-0000-0000EC000000}"/>
    <cellStyle name="20% — акцент3" xfId="5" builtinId="38" customBuiltin="1"/>
    <cellStyle name="20% - Акцент3 2" xfId="6" xr:uid="{00000000-0005-0000-0000-0000EE000000}"/>
    <cellStyle name="20% - Акцент3 3" xfId="499" xr:uid="{00000000-0005-0000-0000-0000EF000000}"/>
    <cellStyle name="20% — акцент4" xfId="7" builtinId="42" customBuiltin="1"/>
    <cellStyle name="20% - Акцент4 2" xfId="8" xr:uid="{00000000-0005-0000-0000-0000F1000000}"/>
    <cellStyle name="20% - Акцент4 3" xfId="500" xr:uid="{00000000-0005-0000-0000-0000F2000000}"/>
    <cellStyle name="20% — акцент5" xfId="9" builtinId="46" customBuiltin="1"/>
    <cellStyle name="20% - Акцент5 2" xfId="10" xr:uid="{00000000-0005-0000-0000-0000F4000000}"/>
    <cellStyle name="20% - Акцент5 3" xfId="501" xr:uid="{00000000-0005-0000-0000-0000F5000000}"/>
    <cellStyle name="20% — акцент6" xfId="11" builtinId="50" customBuiltin="1"/>
    <cellStyle name="20% - Акцент6 2" xfId="12" xr:uid="{00000000-0005-0000-0000-0000F7000000}"/>
    <cellStyle name="20% - Акцент6 3" xfId="502" xr:uid="{00000000-0005-0000-0000-0000F8000000}"/>
    <cellStyle name="40% - Accent1" xfId="345" xr:uid="{00000000-0005-0000-0000-0000F9000000}"/>
    <cellStyle name="40% - Accent2" xfId="346" xr:uid="{00000000-0005-0000-0000-0000FA000000}"/>
    <cellStyle name="40% - Accent3" xfId="347" xr:uid="{00000000-0005-0000-0000-0000FB000000}"/>
    <cellStyle name="40% - Accent4" xfId="348" xr:uid="{00000000-0005-0000-0000-0000FC000000}"/>
    <cellStyle name="40% - Accent5" xfId="349" xr:uid="{00000000-0005-0000-0000-0000FD000000}"/>
    <cellStyle name="40% - Accent6" xfId="350" xr:uid="{00000000-0005-0000-0000-0000FE000000}"/>
    <cellStyle name="40% — акцент1" xfId="13" builtinId="31" customBuiltin="1"/>
    <cellStyle name="40% - Акцент1 2" xfId="14" xr:uid="{00000000-0005-0000-0000-000000010000}"/>
    <cellStyle name="40% - Акцент1 3" xfId="503" xr:uid="{00000000-0005-0000-0000-000001010000}"/>
    <cellStyle name="40% — акцент2" xfId="15" builtinId="35" customBuiltin="1"/>
    <cellStyle name="40% - Акцент2 2" xfId="16" xr:uid="{00000000-0005-0000-0000-000003010000}"/>
    <cellStyle name="40% - Акцент2 3" xfId="504" xr:uid="{00000000-0005-0000-0000-000004010000}"/>
    <cellStyle name="40% — акцент3" xfId="17" builtinId="39" customBuiltin="1"/>
    <cellStyle name="40% - Акцент3 2" xfId="18" xr:uid="{00000000-0005-0000-0000-000006010000}"/>
    <cellStyle name="40% - Акцент3 3" xfId="505" xr:uid="{00000000-0005-0000-0000-000007010000}"/>
    <cellStyle name="40% — акцент4" xfId="19" builtinId="43" customBuiltin="1"/>
    <cellStyle name="40% - Акцент4 2" xfId="20" xr:uid="{00000000-0005-0000-0000-000009010000}"/>
    <cellStyle name="40% - Акцент4 3" xfId="506" xr:uid="{00000000-0005-0000-0000-00000A010000}"/>
    <cellStyle name="40% — акцент5" xfId="21" builtinId="47" customBuiltin="1"/>
    <cellStyle name="40% - Акцент5 2" xfId="22" xr:uid="{00000000-0005-0000-0000-00000C010000}"/>
    <cellStyle name="40% - Акцент5 3" xfId="507" xr:uid="{00000000-0005-0000-0000-00000D010000}"/>
    <cellStyle name="40% — акцент6" xfId="23" builtinId="51" customBuiltin="1"/>
    <cellStyle name="40% - Акцент6 2" xfId="24" xr:uid="{00000000-0005-0000-0000-00000F010000}"/>
    <cellStyle name="40% - Акцент6 3" xfId="508" xr:uid="{00000000-0005-0000-0000-000010010000}"/>
    <cellStyle name="60% - Accent1" xfId="351" xr:uid="{00000000-0005-0000-0000-000011010000}"/>
    <cellStyle name="60% - Accent2" xfId="352" xr:uid="{00000000-0005-0000-0000-000012010000}"/>
    <cellStyle name="60% - Accent3" xfId="353" xr:uid="{00000000-0005-0000-0000-000013010000}"/>
    <cellStyle name="60% - Accent4" xfId="354" xr:uid="{00000000-0005-0000-0000-000014010000}"/>
    <cellStyle name="60% - Accent5" xfId="355" xr:uid="{00000000-0005-0000-0000-000015010000}"/>
    <cellStyle name="60% - Accent6" xfId="356" xr:uid="{00000000-0005-0000-0000-000016010000}"/>
    <cellStyle name="60% — акцент1" xfId="25" builtinId="32" customBuiltin="1"/>
    <cellStyle name="60% - Акцент1 2" xfId="66" xr:uid="{00000000-0005-0000-0000-000018010000}"/>
    <cellStyle name="60% - Акцент1 3" xfId="509" xr:uid="{00000000-0005-0000-0000-000019010000}"/>
    <cellStyle name="60% — акцент2" xfId="26" builtinId="36" customBuiltin="1"/>
    <cellStyle name="60% - Акцент2 2" xfId="67" xr:uid="{00000000-0005-0000-0000-00001B010000}"/>
    <cellStyle name="60% - Акцент2 3" xfId="510" xr:uid="{00000000-0005-0000-0000-00001C010000}"/>
    <cellStyle name="60% — акцент3" xfId="27" builtinId="40" customBuiltin="1"/>
    <cellStyle name="60% - Акцент3 2" xfId="68" xr:uid="{00000000-0005-0000-0000-00001E010000}"/>
    <cellStyle name="60% - Акцент3 3" xfId="511" xr:uid="{00000000-0005-0000-0000-00001F010000}"/>
    <cellStyle name="60% — акцент4" xfId="28" builtinId="44" customBuiltin="1"/>
    <cellStyle name="60% - Акцент4 2" xfId="69" xr:uid="{00000000-0005-0000-0000-000021010000}"/>
    <cellStyle name="60% - Акцент4 3" xfId="512" xr:uid="{00000000-0005-0000-0000-000022010000}"/>
    <cellStyle name="60% — акцент5" xfId="29" builtinId="48" customBuiltin="1"/>
    <cellStyle name="60% - Акцент5 2" xfId="70" xr:uid="{00000000-0005-0000-0000-000024010000}"/>
    <cellStyle name="60% - Акцент5 3" xfId="513" xr:uid="{00000000-0005-0000-0000-000025010000}"/>
    <cellStyle name="60% — акцент6" xfId="30" builtinId="52" customBuiltin="1"/>
    <cellStyle name="60% - Акцент6 2" xfId="71" xr:uid="{00000000-0005-0000-0000-000027010000}"/>
    <cellStyle name="60% - Акцент6 3" xfId="514" xr:uid="{00000000-0005-0000-0000-000028010000}"/>
    <cellStyle name="Accent1" xfId="357" xr:uid="{00000000-0005-0000-0000-000029010000}"/>
    <cellStyle name="Accent1 - 20%" xfId="358" xr:uid="{00000000-0005-0000-0000-00002A010000}"/>
    <cellStyle name="Accent1 - 40%" xfId="359" xr:uid="{00000000-0005-0000-0000-00002B010000}"/>
    <cellStyle name="Accent1 - 60%" xfId="360" xr:uid="{00000000-0005-0000-0000-00002C010000}"/>
    <cellStyle name="Accent1_Приложение 1.4" xfId="361" xr:uid="{00000000-0005-0000-0000-00002D010000}"/>
    <cellStyle name="Accent2" xfId="362" xr:uid="{00000000-0005-0000-0000-00002E010000}"/>
    <cellStyle name="Accent2 - 20%" xfId="363" xr:uid="{00000000-0005-0000-0000-00002F010000}"/>
    <cellStyle name="Accent2 - 40%" xfId="364" xr:uid="{00000000-0005-0000-0000-000030010000}"/>
    <cellStyle name="Accent2 - 60%" xfId="365" xr:uid="{00000000-0005-0000-0000-000031010000}"/>
    <cellStyle name="Accent2_Приложение 1.4" xfId="366" xr:uid="{00000000-0005-0000-0000-000032010000}"/>
    <cellStyle name="Accent3" xfId="367" xr:uid="{00000000-0005-0000-0000-000033010000}"/>
    <cellStyle name="Accent3 - 20%" xfId="368" xr:uid="{00000000-0005-0000-0000-000034010000}"/>
    <cellStyle name="Accent3 - 40%" xfId="369" xr:uid="{00000000-0005-0000-0000-000035010000}"/>
    <cellStyle name="Accent3 - 60%" xfId="370" xr:uid="{00000000-0005-0000-0000-000036010000}"/>
    <cellStyle name="Accent3_Приложение 1.4" xfId="371" xr:uid="{00000000-0005-0000-0000-000037010000}"/>
    <cellStyle name="Accent4" xfId="372" xr:uid="{00000000-0005-0000-0000-000038010000}"/>
    <cellStyle name="Accent4 - 20%" xfId="373" xr:uid="{00000000-0005-0000-0000-000039010000}"/>
    <cellStyle name="Accent4 - 40%" xfId="374" xr:uid="{00000000-0005-0000-0000-00003A010000}"/>
    <cellStyle name="Accent4 - 60%" xfId="375" xr:uid="{00000000-0005-0000-0000-00003B010000}"/>
    <cellStyle name="Accent4_Приложение 1.4" xfId="376" xr:uid="{00000000-0005-0000-0000-00003C010000}"/>
    <cellStyle name="Accent5" xfId="377" xr:uid="{00000000-0005-0000-0000-00003D010000}"/>
    <cellStyle name="Accent5 - 20%" xfId="378" xr:uid="{00000000-0005-0000-0000-00003E010000}"/>
    <cellStyle name="Accent5 - 40%" xfId="379" xr:uid="{00000000-0005-0000-0000-00003F010000}"/>
    <cellStyle name="Accent5 - 60%" xfId="380" xr:uid="{00000000-0005-0000-0000-000040010000}"/>
    <cellStyle name="Accent5_Приложение 1.4" xfId="381" xr:uid="{00000000-0005-0000-0000-000041010000}"/>
    <cellStyle name="Accent6" xfId="382" xr:uid="{00000000-0005-0000-0000-000042010000}"/>
    <cellStyle name="Accent6 - 20%" xfId="383" xr:uid="{00000000-0005-0000-0000-000043010000}"/>
    <cellStyle name="Accent6 - 40%" xfId="384" xr:uid="{00000000-0005-0000-0000-000044010000}"/>
    <cellStyle name="Accent6 - 60%" xfId="385" xr:uid="{00000000-0005-0000-0000-000045010000}"/>
    <cellStyle name="Accent6_Приложение 1.4" xfId="386" xr:uid="{00000000-0005-0000-0000-000046010000}"/>
    <cellStyle name="Bad" xfId="387" xr:uid="{00000000-0005-0000-0000-000047010000}"/>
    <cellStyle name="Calculation" xfId="388" xr:uid="{00000000-0005-0000-0000-000048010000}"/>
    <cellStyle name="Check Cell" xfId="389" xr:uid="{00000000-0005-0000-0000-000049010000}"/>
    <cellStyle name="Comma [0]_irl tel sep5" xfId="390" xr:uid="{00000000-0005-0000-0000-00004A010000}"/>
    <cellStyle name="Comma_irl tel sep5" xfId="391" xr:uid="{00000000-0005-0000-0000-00004B010000}"/>
    <cellStyle name="Currency [0]" xfId="392" xr:uid="{00000000-0005-0000-0000-00004C010000}"/>
    <cellStyle name="Currency_irl tel sep5" xfId="393" xr:uid="{00000000-0005-0000-0000-00004D010000}"/>
    <cellStyle name="Emphasis 1" xfId="394" xr:uid="{00000000-0005-0000-0000-00004E010000}"/>
    <cellStyle name="Emphasis 2" xfId="395" xr:uid="{00000000-0005-0000-0000-00004F010000}"/>
    <cellStyle name="Emphasis 3" xfId="396" xr:uid="{00000000-0005-0000-0000-000050010000}"/>
    <cellStyle name="Excel Built-in Normal" xfId="397" xr:uid="{00000000-0005-0000-0000-000051010000}"/>
    <cellStyle name="Explanatory Text" xfId="398" xr:uid="{00000000-0005-0000-0000-000052010000}"/>
    <cellStyle name="Good" xfId="399" xr:uid="{00000000-0005-0000-0000-000053010000}"/>
    <cellStyle name="Heading 1" xfId="400" xr:uid="{00000000-0005-0000-0000-000054010000}"/>
    <cellStyle name="Heading 2" xfId="401" xr:uid="{00000000-0005-0000-0000-000055010000}"/>
    <cellStyle name="Heading 3" xfId="402" xr:uid="{00000000-0005-0000-0000-000056010000}"/>
    <cellStyle name="Heading 4" xfId="403" xr:uid="{00000000-0005-0000-0000-000057010000}"/>
    <cellStyle name="Input" xfId="404" xr:uid="{00000000-0005-0000-0000-000058010000}"/>
    <cellStyle name="Linked Cell" xfId="405" xr:uid="{00000000-0005-0000-0000-000059010000}"/>
    <cellStyle name="Neutral" xfId="406" xr:uid="{00000000-0005-0000-0000-00005A010000}"/>
    <cellStyle name="Normal 2" xfId="515" xr:uid="{00000000-0005-0000-0000-00005B010000}"/>
    <cellStyle name="Normal_0,85 без вывода" xfId="407" xr:uid="{00000000-0005-0000-0000-00005C010000}"/>
    <cellStyle name="Normal1" xfId="408" xr:uid="{00000000-0005-0000-0000-00005D010000}"/>
    <cellStyle name="normбlnм_laroux" xfId="409" xr:uid="{00000000-0005-0000-0000-00005E010000}"/>
    <cellStyle name="Note" xfId="410" xr:uid="{00000000-0005-0000-0000-00005F010000}"/>
    <cellStyle name="Output" xfId="411" xr:uid="{00000000-0005-0000-0000-000060010000}"/>
    <cellStyle name="Price_Body" xfId="412" xr:uid="{00000000-0005-0000-0000-000061010000}"/>
    <cellStyle name="Rubles" xfId="413" xr:uid="{00000000-0005-0000-0000-000062010000}"/>
    <cellStyle name="Sheet Title" xfId="414" xr:uid="{00000000-0005-0000-0000-000063010000}"/>
    <cellStyle name="Title" xfId="415" xr:uid="{00000000-0005-0000-0000-000064010000}"/>
    <cellStyle name="Total" xfId="416" xr:uid="{00000000-0005-0000-0000-000065010000}"/>
    <cellStyle name="Warning Text" xfId="417" xr:uid="{00000000-0005-0000-0000-000066010000}"/>
    <cellStyle name="Акцент1" xfId="31" builtinId="29" customBuiltin="1"/>
    <cellStyle name="Акцент1 2" xfId="72" xr:uid="{00000000-0005-0000-0000-000068010000}"/>
    <cellStyle name="Акцент1 3" xfId="516" xr:uid="{00000000-0005-0000-0000-000069010000}"/>
    <cellStyle name="Акцент2" xfId="32" builtinId="33" customBuiltin="1"/>
    <cellStyle name="Акцент2 2" xfId="73" xr:uid="{00000000-0005-0000-0000-00006B010000}"/>
    <cellStyle name="Акцент2 3" xfId="517" xr:uid="{00000000-0005-0000-0000-00006C010000}"/>
    <cellStyle name="Акцент3" xfId="33" builtinId="37" customBuiltin="1"/>
    <cellStyle name="Акцент3 2" xfId="74" xr:uid="{00000000-0005-0000-0000-00006E010000}"/>
    <cellStyle name="Акцент3 3" xfId="518" xr:uid="{00000000-0005-0000-0000-00006F010000}"/>
    <cellStyle name="Акцент4" xfId="34" builtinId="41" customBuiltin="1"/>
    <cellStyle name="Акцент4 2" xfId="75" xr:uid="{00000000-0005-0000-0000-000071010000}"/>
    <cellStyle name="Акцент4 3" xfId="519" xr:uid="{00000000-0005-0000-0000-000072010000}"/>
    <cellStyle name="Акцент5" xfId="35" builtinId="45" customBuiltin="1"/>
    <cellStyle name="Акцент5 2" xfId="76" xr:uid="{00000000-0005-0000-0000-000074010000}"/>
    <cellStyle name="Акцент5 3" xfId="520" xr:uid="{00000000-0005-0000-0000-000075010000}"/>
    <cellStyle name="Акцент6" xfId="36" builtinId="49" customBuiltin="1"/>
    <cellStyle name="Акцент6 2" xfId="77" xr:uid="{00000000-0005-0000-0000-000077010000}"/>
    <cellStyle name="Акцент6 3" xfId="521" xr:uid="{00000000-0005-0000-0000-000078010000}"/>
    <cellStyle name="Беззащитный" xfId="418" xr:uid="{00000000-0005-0000-0000-000079010000}"/>
    <cellStyle name="Ввод " xfId="37" builtinId="20" customBuiltin="1"/>
    <cellStyle name="Ввод  2" xfId="78" xr:uid="{00000000-0005-0000-0000-00007B010000}"/>
    <cellStyle name="Ввод  3" xfId="522" xr:uid="{00000000-0005-0000-0000-00007C010000}"/>
    <cellStyle name="Вывод" xfId="38" builtinId="21" customBuiltin="1"/>
    <cellStyle name="Вывод 2" xfId="79" xr:uid="{00000000-0005-0000-0000-00007E010000}"/>
    <cellStyle name="Вывод 3" xfId="523" xr:uid="{00000000-0005-0000-0000-00007F010000}"/>
    <cellStyle name="Вычисление" xfId="39" builtinId="22" customBuiltin="1"/>
    <cellStyle name="Вычисление 2" xfId="80" xr:uid="{00000000-0005-0000-0000-000081010000}"/>
    <cellStyle name="Вычисление 3" xfId="524" xr:uid="{00000000-0005-0000-0000-000082010000}"/>
    <cellStyle name="Дата" xfId="419" xr:uid="{00000000-0005-0000-0000-000083010000}"/>
    <cellStyle name="Денежный 2" xfId="420" xr:uid="{00000000-0005-0000-0000-000084010000}"/>
    <cellStyle name="Желтая рамка" xfId="421" xr:uid="{00000000-0005-0000-0000-000085010000}"/>
    <cellStyle name="Заголовок" xfId="422" xr:uid="{00000000-0005-0000-0000-000086010000}"/>
    <cellStyle name="Заголовок 1" xfId="40" builtinId="16" customBuiltin="1"/>
    <cellStyle name="Заголовок 1 2" xfId="81" xr:uid="{00000000-0005-0000-0000-000088010000}"/>
    <cellStyle name="Заголовок 1 3" xfId="525" xr:uid="{00000000-0005-0000-0000-000089010000}"/>
    <cellStyle name="Заголовок 2" xfId="41" builtinId="17" customBuiltin="1"/>
    <cellStyle name="Заголовок 2 2" xfId="82" xr:uid="{00000000-0005-0000-0000-00008B010000}"/>
    <cellStyle name="Заголовок 2 3" xfId="526" xr:uid="{00000000-0005-0000-0000-00008C010000}"/>
    <cellStyle name="Заголовок 3" xfId="42" builtinId="18" customBuiltin="1"/>
    <cellStyle name="Заголовок 3 2" xfId="83" xr:uid="{00000000-0005-0000-0000-00008E010000}"/>
    <cellStyle name="Заголовок 3 3" xfId="527" xr:uid="{00000000-0005-0000-0000-00008F010000}"/>
    <cellStyle name="Заголовок 4" xfId="43" builtinId="19" customBuiltin="1"/>
    <cellStyle name="Заголовок 4 2" xfId="84" xr:uid="{00000000-0005-0000-0000-000091010000}"/>
    <cellStyle name="Заголовок 4 3" xfId="528" xr:uid="{00000000-0005-0000-0000-000092010000}"/>
    <cellStyle name="ЗаголовокСтолбца" xfId="423" xr:uid="{00000000-0005-0000-0000-000093010000}"/>
    <cellStyle name="Защитный" xfId="424" xr:uid="{00000000-0005-0000-0000-000094010000}"/>
    <cellStyle name="Зеленая рамка" xfId="425" xr:uid="{00000000-0005-0000-0000-000095010000}"/>
    <cellStyle name="зеленый" xfId="426" xr:uid="{00000000-0005-0000-0000-000096010000}"/>
    <cellStyle name="Значение" xfId="427" xr:uid="{00000000-0005-0000-0000-000097010000}"/>
    <cellStyle name="Итог" xfId="44" builtinId="25" customBuiltin="1"/>
    <cellStyle name="Итог 2" xfId="85" xr:uid="{00000000-0005-0000-0000-000099010000}"/>
    <cellStyle name="Итог 3" xfId="529" xr:uid="{00000000-0005-0000-0000-00009A010000}"/>
    <cellStyle name="Контрольная ячейка" xfId="45" builtinId="23" customBuiltin="1"/>
    <cellStyle name="Контрольная ячейка 2" xfId="86" xr:uid="{00000000-0005-0000-0000-00009C010000}"/>
    <cellStyle name="Контрольная ячейка 3" xfId="530" xr:uid="{00000000-0005-0000-0000-00009D010000}"/>
    <cellStyle name="Красная рамка" xfId="428" xr:uid="{00000000-0005-0000-0000-00009E010000}"/>
    <cellStyle name="Красный" xfId="429" xr:uid="{00000000-0005-0000-0000-00009F010000}"/>
    <cellStyle name="Мои наименования показателей" xfId="432" xr:uid="{00000000-0005-0000-0000-0000A0010000}"/>
    <cellStyle name="Мой заголовок" xfId="430" xr:uid="{00000000-0005-0000-0000-0000A1010000}"/>
    <cellStyle name="Мой заголовок листа" xfId="431" xr:uid="{00000000-0005-0000-0000-0000A2010000}"/>
    <cellStyle name="Название" xfId="46" builtinId="15" customBuiltin="1"/>
    <cellStyle name="Название 2" xfId="87" xr:uid="{00000000-0005-0000-0000-0000A4010000}"/>
    <cellStyle name="Название 3" xfId="531" xr:uid="{00000000-0005-0000-0000-0000A5010000}"/>
    <cellStyle name="Нейтральный" xfId="47" builtinId="28" customBuiltin="1"/>
    <cellStyle name="Нейтральный 2" xfId="88" xr:uid="{00000000-0005-0000-0000-0000A7010000}"/>
    <cellStyle name="Нейтральный 3" xfId="532" xr:uid="{00000000-0005-0000-0000-0000A8010000}"/>
    <cellStyle name="Обычный" xfId="0" builtinId="0"/>
    <cellStyle name="Обычный 10" xfId="89" xr:uid="{00000000-0005-0000-0000-0000AA010000}"/>
    <cellStyle name="Обычный 10 10" xfId="6528" xr:uid="{3780F117-642F-47DB-9CD6-D55E2E8FDB5D}"/>
    <cellStyle name="Обычный 10 2" xfId="911" xr:uid="{00000000-0005-0000-0000-0000AB010000}"/>
    <cellStyle name="Обычный 10 2 2" xfId="1324" xr:uid="{00000000-0005-0000-0000-0000AC010000}"/>
    <cellStyle name="Обычный 10 2 2 2" xfId="3405" xr:uid="{00000000-0005-0000-0000-0000AD010000}"/>
    <cellStyle name="Обычный 10 2 2 2 2" xfId="9422" xr:uid="{97E55F0A-B52E-48C0-88EE-BE6AD8DEAF5F}"/>
    <cellStyle name="Обычный 10 2 2 3" xfId="4649" xr:uid="{00000000-0005-0000-0000-0000AE010000}"/>
    <cellStyle name="Обычный 10 2 2 3 2" xfId="10666" xr:uid="{192345A4-2034-4FEF-999C-9B4B1EC791B5}"/>
    <cellStyle name="Обычный 10 2 2 4" xfId="5893" xr:uid="{00000000-0005-0000-0000-0000AF010000}"/>
    <cellStyle name="Обычный 10 2 2 4 2" xfId="11910" xr:uid="{47703CD3-8BFF-43D8-93C9-F0E4086C492D}"/>
    <cellStyle name="Обычный 10 2 2 5" xfId="2158" xr:uid="{00000000-0005-0000-0000-0000B0010000}"/>
    <cellStyle name="Обычный 10 2 2 5 2" xfId="8178" xr:uid="{904D8013-BC9D-4A3A-A4F4-383B53677224}"/>
    <cellStyle name="Обычный 10 2 2 6" xfId="7350" xr:uid="{E45E817F-8ADE-48B0-AB93-4AE23B72A326}"/>
    <cellStyle name="Обычный 10 2 3" xfId="2569" xr:uid="{00000000-0005-0000-0000-0000B1010000}"/>
    <cellStyle name="Обычный 10 2 3 2" xfId="3816" xr:uid="{00000000-0005-0000-0000-0000B2010000}"/>
    <cellStyle name="Обычный 10 2 3 2 2" xfId="9833" xr:uid="{EAA71178-D7D5-47A9-895F-4059E3FDF947}"/>
    <cellStyle name="Обычный 10 2 3 3" xfId="5060" xr:uid="{00000000-0005-0000-0000-0000B3010000}"/>
    <cellStyle name="Обычный 10 2 3 3 2" xfId="11077" xr:uid="{B8F6AE8B-9CA3-47CC-8B14-B02B033ED394}"/>
    <cellStyle name="Обычный 10 2 3 4" xfId="6304" xr:uid="{00000000-0005-0000-0000-0000B4010000}"/>
    <cellStyle name="Обычный 10 2 3 4 2" xfId="12321" xr:uid="{7E08FFDD-4AA1-4AB9-AE9C-2D7768E3ADF9}"/>
    <cellStyle name="Обычный 10 2 3 5" xfId="8589" xr:uid="{F1C4435B-C80C-456E-8BAD-59605C3B69B5}"/>
    <cellStyle name="Обычный 10 2 4" xfId="2994" xr:uid="{00000000-0005-0000-0000-0000B5010000}"/>
    <cellStyle name="Обычный 10 2 4 2" xfId="9011" xr:uid="{F05C1EFA-1A8B-4D1A-BCC8-4AFAC9CF6B6D}"/>
    <cellStyle name="Обычный 10 2 5" xfId="4238" xr:uid="{00000000-0005-0000-0000-0000B6010000}"/>
    <cellStyle name="Обычный 10 2 5 2" xfId="10255" xr:uid="{099A9F20-1BFF-4142-B36F-B8C3DB08FDA0}"/>
    <cellStyle name="Обычный 10 2 6" xfId="5482" xr:uid="{00000000-0005-0000-0000-0000B7010000}"/>
    <cellStyle name="Обычный 10 2 6 2" xfId="11499" xr:uid="{D143C0A0-CAAB-40BE-A21B-6CA328B10BF3}"/>
    <cellStyle name="Обычный 10 2 7" xfId="1747" xr:uid="{00000000-0005-0000-0000-0000B8010000}"/>
    <cellStyle name="Обычный 10 2 7 2" xfId="7767" xr:uid="{63C75529-B417-4791-BF3C-14988BA6B16A}"/>
    <cellStyle name="Обычный 10 2 8" xfId="6940" xr:uid="{4671B624-E83B-41F8-B499-44BD3140790C}"/>
    <cellStyle name="Обычный 10 3" xfId="704" xr:uid="{00000000-0005-0000-0000-0000B9010000}"/>
    <cellStyle name="Обычный 10 3 2" xfId="2774" xr:uid="{00000000-0005-0000-0000-0000BA010000}"/>
    <cellStyle name="Обычный 10 3 3" xfId="3199" xr:uid="{00000000-0005-0000-0000-0000BB010000}"/>
    <cellStyle name="Обычный 10 3 3 2" xfId="9216" xr:uid="{70ADC41C-6C11-470C-9C8C-FAE266AE3CB3}"/>
    <cellStyle name="Обычный 10 3 4" xfId="4443" xr:uid="{00000000-0005-0000-0000-0000BC010000}"/>
    <cellStyle name="Обычный 10 3 4 2" xfId="10460" xr:uid="{B374934F-193E-487B-B3EB-8D642DD98D47}"/>
    <cellStyle name="Обычный 10 3 5" xfId="5687" xr:uid="{00000000-0005-0000-0000-0000BD010000}"/>
    <cellStyle name="Обычный 10 3 5 2" xfId="11704" xr:uid="{2D46DCA2-2692-435D-AD76-E0BD0F895194}"/>
    <cellStyle name="Обычный 10 3 6" xfId="1952" xr:uid="{00000000-0005-0000-0000-0000BE010000}"/>
    <cellStyle name="Обычный 10 3 6 2" xfId="7972" xr:uid="{9825CCCC-1741-4A08-97D0-446F88258C8D}"/>
    <cellStyle name="Обычный 10 3 7" xfId="6735" xr:uid="{5C9C9C17-8AD3-4E0C-AAC2-7CBB3A50D5F0}"/>
    <cellStyle name="Обычный 10 4" xfId="1119" xr:uid="{00000000-0005-0000-0000-0000BF010000}"/>
    <cellStyle name="Обычный 10 4 2" xfId="3610" xr:uid="{00000000-0005-0000-0000-0000C0010000}"/>
    <cellStyle name="Обычный 10 4 2 2" xfId="9627" xr:uid="{0043F51D-4566-494B-A0FA-FA23E9AD926B}"/>
    <cellStyle name="Обычный 10 4 3" xfId="4854" xr:uid="{00000000-0005-0000-0000-0000C1010000}"/>
    <cellStyle name="Обычный 10 4 3 2" xfId="10871" xr:uid="{92016132-C425-4475-92C8-ECF578A54832}"/>
    <cellStyle name="Обычный 10 4 4" xfId="6098" xr:uid="{00000000-0005-0000-0000-0000C2010000}"/>
    <cellStyle name="Обычный 10 4 4 2" xfId="12115" xr:uid="{4D612A8F-268F-4D27-91B5-F358EC630BF4}"/>
    <cellStyle name="Обычный 10 4 5" xfId="2363" xr:uid="{00000000-0005-0000-0000-0000C3010000}"/>
    <cellStyle name="Обычный 10 4 5 2" xfId="8383" xr:uid="{A698CBA1-1205-47FF-87F3-4B581E897B8F}"/>
    <cellStyle name="Обычный 10 4 6" xfId="7145" xr:uid="{6942C3DA-3E95-4667-9D63-C6F47C994AE6}"/>
    <cellStyle name="Обычный 10 5" xfId="1529" xr:uid="{00000000-0005-0000-0000-0000C4010000}"/>
    <cellStyle name="Обычный 10 6" xfId="2788" xr:uid="{00000000-0005-0000-0000-0000C5010000}"/>
    <cellStyle name="Обычный 10 6 2" xfId="8805" xr:uid="{E6918FEC-F84F-4456-9D09-E0FE7CCCDD83}"/>
    <cellStyle name="Обычный 10 7" xfId="4032" xr:uid="{00000000-0005-0000-0000-0000C6010000}"/>
    <cellStyle name="Обычный 10 7 2" xfId="10049" xr:uid="{2D0CF9A5-2B9E-458A-B367-B16B18C27A36}"/>
    <cellStyle name="Обычный 10 8" xfId="5276" xr:uid="{00000000-0005-0000-0000-0000C7010000}"/>
    <cellStyle name="Обычный 10 8 2" xfId="11293" xr:uid="{D9AD173C-1528-4E72-BB5C-2E371F67BD30}"/>
    <cellStyle name="Обычный 10 9" xfId="1540" xr:uid="{00000000-0005-0000-0000-0000C8010000}"/>
    <cellStyle name="Обычный 10 9 2" xfId="7561" xr:uid="{5B1B3511-C83F-4793-8DFF-952E27E8F8F0}"/>
    <cellStyle name="Обычный 11" xfId="90" xr:uid="{00000000-0005-0000-0000-0000C9010000}"/>
    <cellStyle name="Обычный 11 10" xfId="1541" xr:uid="{00000000-0005-0000-0000-0000CA010000}"/>
    <cellStyle name="Обычный 11 10 2" xfId="7562" xr:uid="{30608E30-1208-4509-896A-6D235CD5E756}"/>
    <cellStyle name="Обычный 11 11" xfId="6529" xr:uid="{7E9641C6-EF37-4438-A9BE-9BEADE5670D4}"/>
    <cellStyle name="Обычный 11 2" xfId="135" xr:uid="{00000000-0005-0000-0000-0000CB010000}"/>
    <cellStyle name="Обычный 11 3" xfId="433" xr:uid="{00000000-0005-0000-0000-0000CC010000}"/>
    <cellStyle name="Обычный 11 4" xfId="912" xr:uid="{00000000-0005-0000-0000-0000CD010000}"/>
    <cellStyle name="Обычный 11 4 2" xfId="1325" xr:uid="{00000000-0005-0000-0000-0000CE010000}"/>
    <cellStyle name="Обычный 11 4 2 2" xfId="3406" xr:uid="{00000000-0005-0000-0000-0000CF010000}"/>
    <cellStyle name="Обычный 11 4 2 2 2" xfId="9423" xr:uid="{1D36ECDA-6D64-4E13-96D6-FC84A7938D9E}"/>
    <cellStyle name="Обычный 11 4 2 3" xfId="4650" xr:uid="{00000000-0005-0000-0000-0000D0010000}"/>
    <cellStyle name="Обычный 11 4 2 3 2" xfId="10667" xr:uid="{F9C96AE4-1191-43AC-AF47-8BC9FB154B79}"/>
    <cellStyle name="Обычный 11 4 2 4" xfId="5894" xr:uid="{00000000-0005-0000-0000-0000D1010000}"/>
    <cellStyle name="Обычный 11 4 2 4 2" xfId="11911" xr:uid="{09CBF6F4-77BD-48C6-B245-69815815D103}"/>
    <cellStyle name="Обычный 11 4 2 5" xfId="2159" xr:uid="{00000000-0005-0000-0000-0000D2010000}"/>
    <cellStyle name="Обычный 11 4 2 5 2" xfId="8179" xr:uid="{2EA9BC07-09C4-4EE6-A7FF-875C8942E789}"/>
    <cellStyle name="Обычный 11 4 2 6" xfId="7351" xr:uid="{6CCB7384-0D99-4996-B129-3F322361DDC0}"/>
    <cellStyle name="Обычный 11 4 3" xfId="2570" xr:uid="{00000000-0005-0000-0000-0000D3010000}"/>
    <cellStyle name="Обычный 11 4 3 2" xfId="3817" xr:uid="{00000000-0005-0000-0000-0000D4010000}"/>
    <cellStyle name="Обычный 11 4 3 2 2" xfId="9834" xr:uid="{9C0597D8-9AB5-4B32-9B0E-206D40D4DBDC}"/>
    <cellStyle name="Обычный 11 4 3 3" xfId="5061" xr:uid="{00000000-0005-0000-0000-0000D5010000}"/>
    <cellStyle name="Обычный 11 4 3 3 2" xfId="11078" xr:uid="{05E2A5E0-212F-4E2E-A376-A1E654A939A1}"/>
    <cellStyle name="Обычный 11 4 3 4" xfId="6305" xr:uid="{00000000-0005-0000-0000-0000D6010000}"/>
    <cellStyle name="Обычный 11 4 3 4 2" xfId="12322" xr:uid="{5FAB00A4-08E0-45B3-A770-24902CC8E1C2}"/>
    <cellStyle name="Обычный 11 4 3 5" xfId="8590" xr:uid="{7DCD6FF0-CFCC-4BFE-A038-67B680CDFE39}"/>
    <cellStyle name="Обычный 11 4 4" xfId="2995" xr:uid="{00000000-0005-0000-0000-0000D7010000}"/>
    <cellStyle name="Обычный 11 4 4 2" xfId="9012" xr:uid="{4CED41EB-1F32-40A3-BB15-89BEC109EF46}"/>
    <cellStyle name="Обычный 11 4 5" xfId="4239" xr:uid="{00000000-0005-0000-0000-0000D8010000}"/>
    <cellStyle name="Обычный 11 4 5 2" xfId="10256" xr:uid="{A67C62EB-CCA4-4388-9CA7-66FD5A291FFD}"/>
    <cellStyle name="Обычный 11 4 6" xfId="5483" xr:uid="{00000000-0005-0000-0000-0000D9010000}"/>
    <cellStyle name="Обычный 11 4 6 2" xfId="11500" xr:uid="{A27C88CB-8A40-4B09-A77E-428CC8C901F7}"/>
    <cellStyle name="Обычный 11 4 7" xfId="1748" xr:uid="{00000000-0005-0000-0000-0000DA010000}"/>
    <cellStyle name="Обычный 11 4 7 2" xfId="7768" xr:uid="{43710EA0-9834-4EAF-BEED-61317716A8E1}"/>
    <cellStyle name="Обычный 11 4 8" xfId="6941" xr:uid="{E971B223-58D0-40B8-A356-BDD4BAB2E3EE}"/>
    <cellStyle name="Обычный 11 5" xfId="705" xr:uid="{00000000-0005-0000-0000-0000DB010000}"/>
    <cellStyle name="Обычный 11 5 2" xfId="3200" xr:uid="{00000000-0005-0000-0000-0000DC010000}"/>
    <cellStyle name="Обычный 11 5 2 2" xfId="9217" xr:uid="{1C8CE1C9-163E-43AC-A0E8-A20FF0C472F5}"/>
    <cellStyle name="Обычный 11 5 3" xfId="4444" xr:uid="{00000000-0005-0000-0000-0000DD010000}"/>
    <cellStyle name="Обычный 11 5 3 2" xfId="10461" xr:uid="{89C95CEC-9B6B-4393-A232-8E4A6787C1E8}"/>
    <cellStyle name="Обычный 11 5 4" xfId="5688" xr:uid="{00000000-0005-0000-0000-0000DE010000}"/>
    <cellStyle name="Обычный 11 5 4 2" xfId="11705" xr:uid="{01AC98E5-F825-4254-AE35-C4FC5AF4E043}"/>
    <cellStyle name="Обычный 11 5 5" xfId="1953" xr:uid="{00000000-0005-0000-0000-0000DF010000}"/>
    <cellStyle name="Обычный 11 5 5 2" xfId="7973" xr:uid="{F48036C5-99CE-42F2-AB94-775FF482D5D7}"/>
    <cellStyle name="Обычный 11 5 6" xfId="6736" xr:uid="{C66BA2DB-CE0D-46F8-9D27-0D397C7848F6}"/>
    <cellStyle name="Обычный 11 6" xfId="1120" xr:uid="{00000000-0005-0000-0000-0000E0010000}"/>
    <cellStyle name="Обычный 11 6 2" xfId="3611" xr:uid="{00000000-0005-0000-0000-0000E1010000}"/>
    <cellStyle name="Обычный 11 6 2 2" xfId="9628" xr:uid="{EE92B04C-B317-457C-A5AC-C05722F3BB7C}"/>
    <cellStyle name="Обычный 11 6 3" xfId="4855" xr:uid="{00000000-0005-0000-0000-0000E2010000}"/>
    <cellStyle name="Обычный 11 6 3 2" xfId="10872" xr:uid="{08CB403D-7877-4365-81A4-5435E1290516}"/>
    <cellStyle name="Обычный 11 6 4" xfId="6099" xr:uid="{00000000-0005-0000-0000-0000E3010000}"/>
    <cellStyle name="Обычный 11 6 4 2" xfId="12116" xr:uid="{DF90B566-D034-4DB8-BB62-32FB669B3D1E}"/>
    <cellStyle name="Обычный 11 6 5" xfId="2364" xr:uid="{00000000-0005-0000-0000-0000E4010000}"/>
    <cellStyle name="Обычный 11 6 5 2" xfId="8384" xr:uid="{3B4FF55A-2E5D-42A9-A393-DA23455E68BA}"/>
    <cellStyle name="Обычный 11 6 6" xfId="7146" xr:uid="{473A066D-58A6-4DC2-B5E6-63D1E3A1E815}"/>
    <cellStyle name="Обычный 11 7" xfId="2789" xr:uid="{00000000-0005-0000-0000-0000E5010000}"/>
    <cellStyle name="Обычный 11 7 2" xfId="8806" xr:uid="{D177E077-3DFD-42DA-B3E7-57CCD827D829}"/>
    <cellStyle name="Обычный 11 8" xfId="4033" xr:uid="{00000000-0005-0000-0000-0000E6010000}"/>
    <cellStyle name="Обычный 11 8 2" xfId="10050" xr:uid="{0862699B-F0C7-40A2-8D64-1514269580FC}"/>
    <cellStyle name="Обычный 11 9" xfId="5277" xr:uid="{00000000-0005-0000-0000-0000E7010000}"/>
    <cellStyle name="Обычный 11 9 2" xfId="11294" xr:uid="{4D5489CC-C218-4D17-9B30-4F1F46FADD54}"/>
    <cellStyle name="Обычный 12" xfId="91" xr:uid="{00000000-0005-0000-0000-0000E8010000}"/>
    <cellStyle name="Обычный 12 10" xfId="1542" xr:uid="{00000000-0005-0000-0000-0000E9010000}"/>
    <cellStyle name="Обычный 12 10 2" xfId="7563" xr:uid="{DF46606C-DADA-4689-9E8F-E2D8F91A18B5}"/>
    <cellStyle name="Обычный 12 11" xfId="6525" xr:uid="{00000000-0005-0000-0000-0000EA010000}"/>
    <cellStyle name="Обычный 12 11 2" xfId="12542" xr:uid="{111EB833-29A8-4A7D-9929-D3C5A96AFBCE}"/>
    <cellStyle name="Обычный 12 12" xfId="6530" xr:uid="{17CF06D7-A82D-4272-9513-89057B5E636B}"/>
    <cellStyle name="Обычный 12 2" xfId="533" xr:uid="{00000000-0005-0000-0000-0000EB010000}"/>
    <cellStyle name="Обычный 12 2 4" xfId="434" xr:uid="{00000000-0005-0000-0000-0000EC010000}"/>
    <cellStyle name="Обычный 12 3" xfId="913" xr:uid="{00000000-0005-0000-0000-0000ED010000}"/>
    <cellStyle name="Обычный 12 3 2" xfId="1326" xr:uid="{00000000-0005-0000-0000-0000EE010000}"/>
    <cellStyle name="Обычный 12 3 2 2" xfId="3407" xr:uid="{00000000-0005-0000-0000-0000EF010000}"/>
    <cellStyle name="Обычный 12 3 2 2 2" xfId="9424" xr:uid="{B31926F0-0215-4439-8996-3764EBC93905}"/>
    <cellStyle name="Обычный 12 3 2 3" xfId="4651" xr:uid="{00000000-0005-0000-0000-0000F0010000}"/>
    <cellStyle name="Обычный 12 3 2 3 2" xfId="10668" xr:uid="{C80459BF-ACE7-4002-861B-D8B626A6961E}"/>
    <cellStyle name="Обычный 12 3 2 4" xfId="5895" xr:uid="{00000000-0005-0000-0000-0000F1010000}"/>
    <cellStyle name="Обычный 12 3 2 4 2" xfId="11912" xr:uid="{3634033D-F54C-4F1D-A640-DC3ED7F3C0E9}"/>
    <cellStyle name="Обычный 12 3 2 5" xfId="2160" xr:uid="{00000000-0005-0000-0000-0000F2010000}"/>
    <cellStyle name="Обычный 12 3 2 5 2" xfId="8180" xr:uid="{A5BD3A61-DC9B-4396-86CB-59946FEDB3D6}"/>
    <cellStyle name="Обычный 12 3 2 6" xfId="7352" xr:uid="{3A88E9DC-0647-4E2E-A865-25E0E8C3F488}"/>
    <cellStyle name="Обычный 12 3 3" xfId="2571" xr:uid="{00000000-0005-0000-0000-0000F3010000}"/>
    <cellStyle name="Обычный 12 3 3 2" xfId="3818" xr:uid="{00000000-0005-0000-0000-0000F4010000}"/>
    <cellStyle name="Обычный 12 3 3 2 2" xfId="9835" xr:uid="{17DBF9B2-F774-4D4A-A1F7-2071C1EE89F1}"/>
    <cellStyle name="Обычный 12 3 3 3" xfId="5062" xr:uid="{00000000-0005-0000-0000-0000F5010000}"/>
    <cellStyle name="Обычный 12 3 3 3 2" xfId="11079" xr:uid="{A1F47403-784F-4476-808F-C942BEF38CCA}"/>
    <cellStyle name="Обычный 12 3 3 4" xfId="6306" xr:uid="{00000000-0005-0000-0000-0000F6010000}"/>
    <cellStyle name="Обычный 12 3 3 4 2" xfId="12323" xr:uid="{E4384222-8896-4593-89D5-30E16B8068D7}"/>
    <cellStyle name="Обычный 12 3 3 5" xfId="8591" xr:uid="{B11080C2-5014-4645-B22F-E6A51D99D9FC}"/>
    <cellStyle name="Обычный 12 3 4" xfId="2996" xr:uid="{00000000-0005-0000-0000-0000F7010000}"/>
    <cellStyle name="Обычный 12 3 4 2" xfId="9013" xr:uid="{C2FDD6E8-4E7A-400E-AC0C-CF07056B8C15}"/>
    <cellStyle name="Обычный 12 3 5" xfId="4240" xr:uid="{00000000-0005-0000-0000-0000F8010000}"/>
    <cellStyle name="Обычный 12 3 5 2" xfId="10257" xr:uid="{C3115CAE-AAA3-41EE-A762-562BB63C4AD9}"/>
    <cellStyle name="Обычный 12 3 6" xfId="5484" xr:uid="{00000000-0005-0000-0000-0000F9010000}"/>
    <cellStyle name="Обычный 12 3 6 2" xfId="11501" xr:uid="{F66B9EC2-8E32-43A7-95BA-85FD79A28B12}"/>
    <cellStyle name="Обычный 12 3 7" xfId="1749" xr:uid="{00000000-0005-0000-0000-0000FA010000}"/>
    <cellStyle name="Обычный 12 3 7 2" xfId="7769" xr:uid="{4EC60CD7-4255-4AD8-95D6-6BB230DCEBCA}"/>
    <cellStyle name="Обычный 12 3 8" xfId="6942" xr:uid="{4FA4874D-065C-463E-B197-A721F011E744}"/>
    <cellStyle name="Обычный 12 4" xfId="706" xr:uid="{00000000-0005-0000-0000-0000FB010000}"/>
    <cellStyle name="Обычный 12 4 2" xfId="3201" xr:uid="{00000000-0005-0000-0000-0000FC010000}"/>
    <cellStyle name="Обычный 12 4 2 2" xfId="9218" xr:uid="{55E0CAC9-73DE-499E-A9FC-321F28B143D6}"/>
    <cellStyle name="Обычный 12 4 3" xfId="4445" xr:uid="{00000000-0005-0000-0000-0000FD010000}"/>
    <cellStyle name="Обычный 12 4 3 2" xfId="10462" xr:uid="{B2EC4DC8-561D-440D-BFC6-011ED948E2B6}"/>
    <cellStyle name="Обычный 12 4 4" xfId="5689" xr:uid="{00000000-0005-0000-0000-0000FE010000}"/>
    <cellStyle name="Обычный 12 4 4 2" xfId="11706" xr:uid="{1FC0FC0B-5D60-464E-BAEF-C20F354C4AEF}"/>
    <cellStyle name="Обычный 12 4 5" xfId="1954" xr:uid="{00000000-0005-0000-0000-0000FF010000}"/>
    <cellStyle name="Обычный 12 4 5 2" xfId="7974" xr:uid="{9390972A-9AC3-4941-A5D7-BD205BDF72AF}"/>
    <cellStyle name="Обычный 12 4 6" xfId="6737" xr:uid="{7AE335CE-CBA5-4240-928A-DF8C0CFA220D}"/>
    <cellStyle name="Обычный 12 5" xfId="1121" xr:uid="{00000000-0005-0000-0000-000000020000}"/>
    <cellStyle name="Обычный 12 5 2" xfId="3612" xr:uid="{00000000-0005-0000-0000-000001020000}"/>
    <cellStyle name="Обычный 12 5 2 2" xfId="9629" xr:uid="{B483716C-3D20-40A8-8B98-4716A3D1AD2E}"/>
    <cellStyle name="Обычный 12 5 3" xfId="4856" xr:uid="{00000000-0005-0000-0000-000002020000}"/>
    <cellStyle name="Обычный 12 5 3 2" xfId="10873" xr:uid="{16696727-47A1-495E-90AB-1C0C43647472}"/>
    <cellStyle name="Обычный 12 5 4" xfId="6100" xr:uid="{00000000-0005-0000-0000-000003020000}"/>
    <cellStyle name="Обычный 12 5 4 2" xfId="12117" xr:uid="{0B3303FF-4F77-4867-94FC-206FB2BA477B}"/>
    <cellStyle name="Обычный 12 5 5" xfId="2365" xr:uid="{00000000-0005-0000-0000-000004020000}"/>
    <cellStyle name="Обычный 12 5 5 2" xfId="8385" xr:uid="{94CDB6BC-D843-497B-BDE1-E432AB0E9460}"/>
    <cellStyle name="Обычный 12 5 6" xfId="7147" xr:uid="{F3B4970E-5F35-4538-A6CE-0E7CC64111F8}"/>
    <cellStyle name="Обычный 12 6" xfId="1536" xr:uid="{00000000-0005-0000-0000-000005020000}"/>
    <cellStyle name="Обычный 12 6 2" xfId="4029" xr:uid="{00000000-0005-0000-0000-000006020000}"/>
    <cellStyle name="Обычный 12 6 2 2" xfId="10046" xr:uid="{24AD4262-4313-45C6-8EEA-9227DEDF21CC}"/>
    <cellStyle name="Обычный 12 6 3" xfId="5273" xr:uid="{00000000-0005-0000-0000-000007020000}"/>
    <cellStyle name="Обычный 12 6 3 2" xfId="11290" xr:uid="{DAA00C3A-EDC2-40B0-A3EA-C28CD1CA06C2}"/>
    <cellStyle name="Обычный 12 6 4" xfId="6517" xr:uid="{00000000-0005-0000-0000-000008020000}"/>
    <cellStyle name="Обычный 12 6 4 2" xfId="12534" xr:uid="{41448721-7EF8-475E-887E-07B703099474}"/>
    <cellStyle name="Обычный 12 6 5" xfId="2785" xr:uid="{00000000-0005-0000-0000-000009020000}"/>
    <cellStyle name="Обычный 12 6 5 2" xfId="8802" xr:uid="{CB4EAAA7-2EFB-4AC5-98A0-ACC2C864E568}"/>
    <cellStyle name="Обычный 12 6 6" xfId="7558" xr:uid="{E986C2A4-7813-4A0F-B009-6B1B05DF69B2}"/>
    <cellStyle name="Обычный 12 7" xfId="2790" xr:uid="{00000000-0005-0000-0000-00000A020000}"/>
    <cellStyle name="Обычный 12 7 2" xfId="2772" xr:uid="{00000000-0005-0000-0000-00000B020000}"/>
    <cellStyle name="Обычный 12 7 2 2" xfId="2776" xr:uid="{00000000-0005-0000-0000-00000C020000}"/>
    <cellStyle name="Обычный 12 7 2 2 2" xfId="4021" xr:uid="{00000000-0005-0000-0000-00000D020000}"/>
    <cellStyle name="Обычный 12 7 2 2 2 2" xfId="10038" xr:uid="{49A247E4-FDC3-4267-920C-83AB5F23ED5C}"/>
    <cellStyle name="Обычный 12 7 2 2 3" xfId="5265" xr:uid="{00000000-0005-0000-0000-00000E020000}"/>
    <cellStyle name="Обычный 12 7 2 2 3 2" xfId="11282" xr:uid="{C3745E70-E7DF-4C19-BDF9-54D2B4F4C373}"/>
    <cellStyle name="Обычный 12 7 2 2 4" xfId="6509" xr:uid="{00000000-0005-0000-0000-00000F020000}"/>
    <cellStyle name="Обычный 12 7 2 2 4 2" xfId="12526" xr:uid="{9B2484C0-4C75-42C1-8AB6-C3A72869CB2A}"/>
    <cellStyle name="Обычный 12 7 2 2 5" xfId="8794" xr:uid="{B2E5615A-2DDF-4595-9B8D-FDE6CF5871F2}"/>
    <cellStyle name="Обычный 12 7 2 3" xfId="4019" xr:uid="{00000000-0005-0000-0000-000010020000}"/>
    <cellStyle name="Обычный 12 7 2 3 2" xfId="10036" xr:uid="{71B4C459-F9BA-4CB6-B382-050C34E5AFB6}"/>
    <cellStyle name="Обычный 12 7 2 4" xfId="5263" xr:uid="{00000000-0005-0000-0000-000011020000}"/>
    <cellStyle name="Обычный 12 7 2 4 2" xfId="11280" xr:uid="{CAD77323-8189-4910-AE18-D7369EE62085}"/>
    <cellStyle name="Обычный 12 7 2 5" xfId="6507" xr:uid="{00000000-0005-0000-0000-000012020000}"/>
    <cellStyle name="Обычный 12 7 2 5 2" xfId="12524" xr:uid="{E01F0ACC-07B9-4B0E-B5A7-B5873B42A3BD}"/>
    <cellStyle name="Обычный 12 7 2 6" xfId="8792" xr:uid="{687C8F4C-D00A-45F1-BF7E-19AE854C764C}"/>
    <cellStyle name="Обычный 12 7 3" xfId="6519" xr:uid="{00000000-0005-0000-0000-000013020000}"/>
    <cellStyle name="Обычный 12 7 3 2" xfId="6521" xr:uid="{00000000-0005-0000-0000-000014020000}"/>
    <cellStyle name="Обычный 12 7 3 2 2" xfId="12538" xr:uid="{EE7F424C-4AA9-49C8-ABF4-A19C5A4C36AE}"/>
    <cellStyle name="Обычный 12 7 3 3" xfId="12536" xr:uid="{4126CDF6-1391-43A5-8A61-C30FA62C3F04}"/>
    <cellStyle name="Обычный 12 7 4" xfId="8807" xr:uid="{7BF2D420-8C97-4A18-9F9C-0CC137308660}"/>
    <cellStyle name="Обычный 12 8" xfId="4034" xr:uid="{00000000-0005-0000-0000-000015020000}"/>
    <cellStyle name="Обычный 12 8 2" xfId="10051" xr:uid="{F3DBE82C-1652-485D-8E44-233CB6661EC8}"/>
    <cellStyle name="Обычный 12 9" xfId="5278" xr:uid="{00000000-0005-0000-0000-000016020000}"/>
    <cellStyle name="Обычный 12 9 2" xfId="11295" xr:uid="{FDEB8E25-20ED-4365-84C3-7E85B225DD64}"/>
    <cellStyle name="Обычный 13" xfId="108" xr:uid="{00000000-0005-0000-0000-000017020000}"/>
    <cellStyle name="Обычный 13 2" xfId="921" xr:uid="{00000000-0005-0000-0000-000018020000}"/>
    <cellStyle name="Обычный 13 2 2" xfId="1331" xr:uid="{00000000-0005-0000-0000-000019020000}"/>
    <cellStyle name="Обычный 13 2 2 2" xfId="3412" xr:uid="{00000000-0005-0000-0000-00001A020000}"/>
    <cellStyle name="Обычный 13 2 2 2 2" xfId="9429" xr:uid="{2BBA4EAC-1D3C-443A-8FC7-1B28ACBD5D98}"/>
    <cellStyle name="Обычный 13 2 2 3" xfId="4656" xr:uid="{00000000-0005-0000-0000-00001B020000}"/>
    <cellStyle name="Обычный 13 2 2 3 2" xfId="10673" xr:uid="{39B4E45D-E619-49CA-80DE-742E9242BDB5}"/>
    <cellStyle name="Обычный 13 2 2 4" xfId="5900" xr:uid="{00000000-0005-0000-0000-00001C020000}"/>
    <cellStyle name="Обычный 13 2 2 4 2" xfId="11917" xr:uid="{0ED7E447-4667-41C8-910B-FBAF6D1FAE31}"/>
    <cellStyle name="Обычный 13 2 2 5" xfId="2165" xr:uid="{00000000-0005-0000-0000-00001D020000}"/>
    <cellStyle name="Обычный 13 2 2 5 2" xfId="8185" xr:uid="{1A417E62-6F3B-4F22-8EF0-C6FD38453BAA}"/>
    <cellStyle name="Обычный 13 2 2 6" xfId="7357" xr:uid="{E883FF85-75D2-4329-ABD3-256326C4FD5A}"/>
    <cellStyle name="Обычный 13 2 3" xfId="2576" xr:uid="{00000000-0005-0000-0000-00001E020000}"/>
    <cellStyle name="Обычный 13 2 3 2" xfId="3823" xr:uid="{00000000-0005-0000-0000-00001F020000}"/>
    <cellStyle name="Обычный 13 2 3 2 2" xfId="9840" xr:uid="{4E3D341B-7C14-4836-AA8F-C55FBE6B9ADE}"/>
    <cellStyle name="Обычный 13 2 3 3" xfId="5067" xr:uid="{00000000-0005-0000-0000-000020020000}"/>
    <cellStyle name="Обычный 13 2 3 3 2" xfId="11084" xr:uid="{3EAAC8FE-9B78-41BB-ADA5-507DB42872B8}"/>
    <cellStyle name="Обычный 13 2 3 4" xfId="6311" xr:uid="{00000000-0005-0000-0000-000021020000}"/>
    <cellStyle name="Обычный 13 2 3 4 2" xfId="12328" xr:uid="{0D6BE3D1-DC91-46C4-85CD-59625FEFEA0A}"/>
    <cellStyle name="Обычный 13 2 3 5" xfId="8596" xr:uid="{26B9AEAC-0BCB-4200-AC8C-75B942C052D1}"/>
    <cellStyle name="Обычный 13 2 4" xfId="3001" xr:uid="{00000000-0005-0000-0000-000022020000}"/>
    <cellStyle name="Обычный 13 2 4 2" xfId="9018" xr:uid="{C261AD2A-9AEA-415A-81F4-FE904E1538AD}"/>
    <cellStyle name="Обычный 13 2 5" xfId="4245" xr:uid="{00000000-0005-0000-0000-000023020000}"/>
    <cellStyle name="Обычный 13 2 5 2" xfId="10262" xr:uid="{6C757073-E676-4E94-9636-D1C4C3936B41}"/>
    <cellStyle name="Обычный 13 2 6" xfId="5489" xr:uid="{00000000-0005-0000-0000-000024020000}"/>
    <cellStyle name="Обычный 13 2 6 2" xfId="11506" xr:uid="{B35FBE01-227C-48E7-8DD3-FAC280FE3BB8}"/>
    <cellStyle name="Обычный 13 2 7" xfId="1754" xr:uid="{00000000-0005-0000-0000-000025020000}"/>
    <cellStyle name="Обычный 13 2 7 2" xfId="7774" xr:uid="{75677D96-EA1C-448E-B65C-30C1227B4145}"/>
    <cellStyle name="Обычный 13 2 8" xfId="6947" xr:uid="{DBA21DEE-1D61-4EB1-B606-C6FE945471A7}"/>
    <cellStyle name="Обычный 13 3" xfId="713" xr:uid="{00000000-0005-0000-0000-000026020000}"/>
    <cellStyle name="Обычный 13 3 2" xfId="3206" xr:uid="{00000000-0005-0000-0000-000027020000}"/>
    <cellStyle name="Обычный 13 3 2 2" xfId="9223" xr:uid="{62AA75BF-221C-489E-9D22-415B1F67EEBA}"/>
    <cellStyle name="Обычный 13 3 3" xfId="4450" xr:uid="{00000000-0005-0000-0000-000028020000}"/>
    <cellStyle name="Обычный 13 3 3 2" xfId="10467" xr:uid="{02614465-70F1-4398-9DF4-880C49963E76}"/>
    <cellStyle name="Обычный 13 3 4" xfId="5694" xr:uid="{00000000-0005-0000-0000-000029020000}"/>
    <cellStyle name="Обычный 13 3 4 2" xfId="11711" xr:uid="{8C40D79F-249C-4A76-8696-8D49C32911A8}"/>
    <cellStyle name="Обычный 13 3 5" xfId="1959" xr:uid="{00000000-0005-0000-0000-00002A020000}"/>
    <cellStyle name="Обычный 13 3 5 2" xfId="7979" xr:uid="{F2EC502C-E673-4218-8685-3E9D3CE085BC}"/>
    <cellStyle name="Обычный 13 3 6" xfId="6742" xr:uid="{38FF8A63-2957-4844-89BD-7E2638DB9D83}"/>
    <cellStyle name="Обычный 13 4" xfId="1126" xr:uid="{00000000-0005-0000-0000-00002B020000}"/>
    <cellStyle name="Обычный 13 4 2" xfId="3617" xr:uid="{00000000-0005-0000-0000-00002C020000}"/>
    <cellStyle name="Обычный 13 4 2 2" xfId="9634" xr:uid="{C7B68017-DC80-4F0C-9BD4-65D0AEA2C7F8}"/>
    <cellStyle name="Обычный 13 4 3" xfId="4861" xr:uid="{00000000-0005-0000-0000-00002D020000}"/>
    <cellStyle name="Обычный 13 4 3 2" xfId="10878" xr:uid="{7E49BD5B-C304-471C-81F1-11180A97B711}"/>
    <cellStyle name="Обычный 13 4 4" xfId="6105" xr:uid="{00000000-0005-0000-0000-00002E020000}"/>
    <cellStyle name="Обычный 13 4 4 2" xfId="12122" xr:uid="{0DE1C446-AAFE-45A5-852F-C72DE5BB3639}"/>
    <cellStyle name="Обычный 13 4 5" xfId="2370" xr:uid="{00000000-0005-0000-0000-00002F020000}"/>
    <cellStyle name="Обычный 13 4 5 2" xfId="8390" xr:uid="{9803E5F3-F57F-4ADD-BDD2-09C136D834CF}"/>
    <cellStyle name="Обычный 13 4 6" xfId="7152" xr:uid="{E8EBFD2D-EE04-4262-BE8F-E3334EAE6ACA}"/>
    <cellStyle name="Обычный 13 5" xfId="2795" xr:uid="{00000000-0005-0000-0000-000030020000}"/>
    <cellStyle name="Обычный 13 5 2" xfId="8812" xr:uid="{4567B29A-071D-432A-A885-BEAD393A06B6}"/>
    <cellStyle name="Обычный 13 6" xfId="4039" xr:uid="{00000000-0005-0000-0000-000031020000}"/>
    <cellStyle name="Обычный 13 6 2" xfId="10056" xr:uid="{8FF4B8B6-DA7C-49F8-B731-DC4B9ACFC797}"/>
    <cellStyle name="Обычный 13 7" xfId="5283" xr:uid="{00000000-0005-0000-0000-000032020000}"/>
    <cellStyle name="Обычный 13 7 2" xfId="11300" xr:uid="{4B170120-5149-4811-B6A4-CCA17A1E6292}"/>
    <cellStyle name="Обычный 13 8" xfId="1547" xr:uid="{00000000-0005-0000-0000-000033020000}"/>
    <cellStyle name="Обычный 13 8 2" xfId="7568" xr:uid="{5196AFB8-12EA-4DB2-9474-1FF9642F679B}"/>
    <cellStyle name="Обычный 13 9" xfId="6535" xr:uid="{B010C5F3-BC4F-4F02-92B4-7DD84051424F}"/>
    <cellStyle name="Обычный 14" xfId="110" xr:uid="{00000000-0005-0000-0000-000034020000}"/>
    <cellStyle name="Обычный 14 2" xfId="923" xr:uid="{00000000-0005-0000-0000-000035020000}"/>
    <cellStyle name="Обычный 14 2 2" xfId="435" xr:uid="{00000000-0005-0000-0000-000036020000}"/>
    <cellStyle name="Обычный 14 2 3" xfId="1333" xr:uid="{00000000-0005-0000-0000-000037020000}"/>
    <cellStyle name="Обычный 14 2 3 2" xfId="3414" xr:uid="{00000000-0005-0000-0000-000038020000}"/>
    <cellStyle name="Обычный 14 2 3 2 2" xfId="9431" xr:uid="{CDC0D7FA-A184-4300-B6B9-65D94B44B444}"/>
    <cellStyle name="Обычный 14 2 3 3" xfId="4658" xr:uid="{00000000-0005-0000-0000-000039020000}"/>
    <cellStyle name="Обычный 14 2 3 3 2" xfId="10675" xr:uid="{19B9B875-56B5-4D68-95D6-299CA2D9C71E}"/>
    <cellStyle name="Обычный 14 2 3 4" xfId="5902" xr:uid="{00000000-0005-0000-0000-00003A020000}"/>
    <cellStyle name="Обычный 14 2 3 4 2" xfId="11919" xr:uid="{F91EE598-A7F7-48A8-A9C2-4E3771A1A919}"/>
    <cellStyle name="Обычный 14 2 3 5" xfId="2167" xr:uid="{00000000-0005-0000-0000-00003B020000}"/>
    <cellStyle name="Обычный 14 2 3 5 2" xfId="8187" xr:uid="{A10663F2-D902-403C-9A90-64B3D3BEB269}"/>
    <cellStyle name="Обычный 14 2 3 6" xfId="7359" xr:uid="{098771CC-275A-450A-A598-2A34667A6077}"/>
    <cellStyle name="Обычный 14 2 4" xfId="2578" xr:uid="{00000000-0005-0000-0000-00003C020000}"/>
    <cellStyle name="Обычный 14 2 4 2" xfId="3825" xr:uid="{00000000-0005-0000-0000-00003D020000}"/>
    <cellStyle name="Обычный 14 2 4 2 2" xfId="9842" xr:uid="{FA63F897-65AE-4D15-AC35-1A5C1C1F3972}"/>
    <cellStyle name="Обычный 14 2 4 3" xfId="5069" xr:uid="{00000000-0005-0000-0000-00003E020000}"/>
    <cellStyle name="Обычный 14 2 4 3 2" xfId="11086" xr:uid="{03F9A6F7-0B82-4377-99FD-EEE141A29D12}"/>
    <cellStyle name="Обычный 14 2 4 4" xfId="6313" xr:uid="{00000000-0005-0000-0000-00003F020000}"/>
    <cellStyle name="Обычный 14 2 4 4 2" xfId="12330" xr:uid="{C7A02921-CE86-4B21-BEBA-57584141DE29}"/>
    <cellStyle name="Обычный 14 2 4 5" xfId="8598" xr:uid="{D76FF6FE-1110-4612-8D7C-3DEB426921B9}"/>
    <cellStyle name="Обычный 14 2 5" xfId="3003" xr:uid="{00000000-0005-0000-0000-000040020000}"/>
    <cellStyle name="Обычный 14 2 5 2" xfId="9020" xr:uid="{2AFFCEF7-4324-4CB6-AEC0-B7627E5B241E}"/>
    <cellStyle name="Обычный 14 2 6" xfId="4247" xr:uid="{00000000-0005-0000-0000-000041020000}"/>
    <cellStyle name="Обычный 14 2 6 2" xfId="10264" xr:uid="{92C9F8C7-D24F-4FE8-9083-4C97CA6F637B}"/>
    <cellStyle name="Обычный 14 2 7" xfId="5491" xr:uid="{00000000-0005-0000-0000-000042020000}"/>
    <cellStyle name="Обычный 14 2 7 2" xfId="11508" xr:uid="{24AC5EA9-4339-4BA4-BA54-8DF3858AD62A}"/>
    <cellStyle name="Обычный 14 2 8" xfId="1756" xr:uid="{00000000-0005-0000-0000-000043020000}"/>
    <cellStyle name="Обычный 14 2 8 2" xfId="7776" xr:uid="{C621EFC2-FBE1-4E68-B290-61423F94F2C3}"/>
    <cellStyle name="Обычный 14 2 9" xfId="6949" xr:uid="{BA2328F5-6360-467B-8D16-7946B5DF349E}"/>
    <cellStyle name="Обычный 14 3" xfId="715" xr:uid="{00000000-0005-0000-0000-000044020000}"/>
    <cellStyle name="Обычный 14 3 2" xfId="3208" xr:uid="{00000000-0005-0000-0000-000045020000}"/>
    <cellStyle name="Обычный 14 3 2 2" xfId="9225" xr:uid="{2EDCA349-107C-4460-B316-7BC2F0A36910}"/>
    <cellStyle name="Обычный 14 3 3" xfId="4452" xr:uid="{00000000-0005-0000-0000-000046020000}"/>
    <cellStyle name="Обычный 14 3 3 2" xfId="10469" xr:uid="{2C7440BD-B96D-4CC7-AB9E-9DE7B87A84AA}"/>
    <cellStyle name="Обычный 14 3 4" xfId="5696" xr:uid="{00000000-0005-0000-0000-000047020000}"/>
    <cellStyle name="Обычный 14 3 4 2" xfId="11713" xr:uid="{5059BEC4-6EF0-4B8A-95B0-B5FB877A6F44}"/>
    <cellStyle name="Обычный 14 3 5" xfId="1961" xr:uid="{00000000-0005-0000-0000-000048020000}"/>
    <cellStyle name="Обычный 14 3 5 2" xfId="7981" xr:uid="{3C872BB2-0AD2-4A3A-A477-86466A6E9D74}"/>
    <cellStyle name="Обычный 14 3 6" xfId="6744" xr:uid="{22B796AB-E12A-4853-8C09-FD2AB69B24AB}"/>
    <cellStyle name="Обычный 14 4" xfId="1128" xr:uid="{00000000-0005-0000-0000-000049020000}"/>
    <cellStyle name="Обычный 14 4 2" xfId="3619" xr:uid="{00000000-0005-0000-0000-00004A020000}"/>
    <cellStyle name="Обычный 14 4 2 2" xfId="9636" xr:uid="{4081B853-793C-4250-AC37-AA9B1B0A6603}"/>
    <cellStyle name="Обычный 14 4 3" xfId="4863" xr:uid="{00000000-0005-0000-0000-00004B020000}"/>
    <cellStyle name="Обычный 14 4 3 2" xfId="10880" xr:uid="{CD394DE5-5CD7-4BE9-8779-B811FDB08EEE}"/>
    <cellStyle name="Обычный 14 4 4" xfId="6107" xr:uid="{00000000-0005-0000-0000-00004C020000}"/>
    <cellStyle name="Обычный 14 4 4 2" xfId="12124" xr:uid="{1AA01BAE-719D-4442-B382-CE1970D887A4}"/>
    <cellStyle name="Обычный 14 4 5" xfId="2372" xr:uid="{00000000-0005-0000-0000-00004D020000}"/>
    <cellStyle name="Обычный 14 4 5 2" xfId="8392" xr:uid="{0BB2B959-9E67-48B6-BBFD-27ECBF6C1399}"/>
    <cellStyle name="Обычный 14 4 6" xfId="7154" xr:uid="{9EA9FFC1-3D14-444D-BC46-10F18F33E8DD}"/>
    <cellStyle name="Обычный 14 5" xfId="2797" xr:uid="{00000000-0005-0000-0000-00004E020000}"/>
    <cellStyle name="Обычный 14 5 2" xfId="8814" xr:uid="{74C4757F-B75A-4EAC-A38A-03BF70A9811F}"/>
    <cellStyle name="Обычный 14 6" xfId="4041" xr:uid="{00000000-0005-0000-0000-00004F020000}"/>
    <cellStyle name="Обычный 14 6 2" xfId="10058" xr:uid="{DFC9ED42-56FA-42AA-8914-F2033B818B65}"/>
    <cellStyle name="Обычный 14 7" xfId="5285" xr:uid="{00000000-0005-0000-0000-000050020000}"/>
    <cellStyle name="Обычный 14 7 2" xfId="11302" xr:uid="{E04BEC63-783C-43C8-B5B6-67FDF38A5FF7}"/>
    <cellStyle name="Обычный 14 8" xfId="1549" xr:uid="{00000000-0005-0000-0000-000051020000}"/>
    <cellStyle name="Обычный 14 8 2" xfId="7570" xr:uid="{7838A8FD-E86E-4581-9FF3-87CE02D99692}"/>
    <cellStyle name="Обычный 14 9" xfId="6537" xr:uid="{98DC4E5F-047E-476F-B890-A7BBBD9F4998}"/>
    <cellStyle name="Обычный 15" xfId="114" xr:uid="{00000000-0005-0000-0000-000052020000}"/>
    <cellStyle name="Обычный 15 2" xfId="924" xr:uid="{00000000-0005-0000-0000-000053020000}"/>
    <cellStyle name="Обычный 15 2 2" xfId="1334" xr:uid="{00000000-0005-0000-0000-000054020000}"/>
    <cellStyle name="Обычный 15 2 2 2" xfId="3415" xr:uid="{00000000-0005-0000-0000-000055020000}"/>
    <cellStyle name="Обычный 15 2 2 2 2" xfId="9432" xr:uid="{18D94D6F-4DC5-468B-9789-656F98C4B18F}"/>
    <cellStyle name="Обычный 15 2 2 3" xfId="4659" xr:uid="{00000000-0005-0000-0000-000056020000}"/>
    <cellStyle name="Обычный 15 2 2 3 2" xfId="10676" xr:uid="{7459C9C7-BD41-44BC-9CBC-EECBB3EF0B3E}"/>
    <cellStyle name="Обычный 15 2 2 4" xfId="5903" xr:uid="{00000000-0005-0000-0000-000057020000}"/>
    <cellStyle name="Обычный 15 2 2 4 2" xfId="11920" xr:uid="{B304EE17-D04E-4DB5-859B-A02CBAA31779}"/>
    <cellStyle name="Обычный 15 2 2 5" xfId="2168" xr:uid="{00000000-0005-0000-0000-000058020000}"/>
    <cellStyle name="Обычный 15 2 2 5 2" xfId="8188" xr:uid="{3DF66E4E-1F87-4F02-8DBF-EBDAEB42B9D4}"/>
    <cellStyle name="Обычный 15 2 2 6" xfId="7360" xr:uid="{223B8AEE-C212-4793-A161-93293D44EDBC}"/>
    <cellStyle name="Обычный 15 2 3" xfId="2579" xr:uid="{00000000-0005-0000-0000-000059020000}"/>
    <cellStyle name="Обычный 15 2 3 2" xfId="3826" xr:uid="{00000000-0005-0000-0000-00005A020000}"/>
    <cellStyle name="Обычный 15 2 3 2 2" xfId="9843" xr:uid="{49B4D1EC-FE60-417C-91BC-119F36EE7D10}"/>
    <cellStyle name="Обычный 15 2 3 3" xfId="5070" xr:uid="{00000000-0005-0000-0000-00005B020000}"/>
    <cellStyle name="Обычный 15 2 3 3 2" xfId="11087" xr:uid="{4FE51581-0E9A-4E3C-926A-DE5E9BA724FC}"/>
    <cellStyle name="Обычный 15 2 3 4" xfId="6314" xr:uid="{00000000-0005-0000-0000-00005C020000}"/>
    <cellStyle name="Обычный 15 2 3 4 2" xfId="12331" xr:uid="{7A3FC128-F541-4083-B09D-8F4AB067557B}"/>
    <cellStyle name="Обычный 15 2 3 5" xfId="8599" xr:uid="{D5558073-D906-4796-9260-72C03618B2AA}"/>
    <cellStyle name="Обычный 15 2 4" xfId="3004" xr:uid="{00000000-0005-0000-0000-00005D020000}"/>
    <cellStyle name="Обычный 15 2 4 2" xfId="9021" xr:uid="{84B71B9C-8448-4DED-A85B-F9843C6983A4}"/>
    <cellStyle name="Обычный 15 2 5" xfId="4248" xr:uid="{00000000-0005-0000-0000-00005E020000}"/>
    <cellStyle name="Обычный 15 2 5 2" xfId="10265" xr:uid="{BD21C6E3-A876-434D-B244-659D0DBC664C}"/>
    <cellStyle name="Обычный 15 2 6" xfId="5492" xr:uid="{00000000-0005-0000-0000-00005F020000}"/>
    <cellStyle name="Обычный 15 2 6 2" xfId="11509" xr:uid="{FD800EDD-292B-4386-B4D3-1440F7165260}"/>
    <cellStyle name="Обычный 15 2 7" xfId="1757" xr:uid="{00000000-0005-0000-0000-000060020000}"/>
    <cellStyle name="Обычный 15 2 7 2" xfId="7777" xr:uid="{4AB94188-A523-4ECA-BE77-C6740FCF818F}"/>
    <cellStyle name="Обычный 15 2 8" xfId="6950" xr:uid="{8962E184-C905-4E7D-9937-69803B3CDAEC}"/>
    <cellStyle name="Обычный 15 3" xfId="716" xr:uid="{00000000-0005-0000-0000-000061020000}"/>
    <cellStyle name="Обычный 15 3 2" xfId="3209" xr:uid="{00000000-0005-0000-0000-000062020000}"/>
    <cellStyle name="Обычный 15 3 2 2" xfId="9226" xr:uid="{4C09C32C-9F29-45C2-BA5B-C28FC3419E43}"/>
    <cellStyle name="Обычный 15 3 3" xfId="4453" xr:uid="{00000000-0005-0000-0000-000063020000}"/>
    <cellStyle name="Обычный 15 3 3 2" xfId="10470" xr:uid="{682ABC60-D51C-4026-90F7-0126F18A53D0}"/>
    <cellStyle name="Обычный 15 3 4" xfId="5697" xr:uid="{00000000-0005-0000-0000-000064020000}"/>
    <cellStyle name="Обычный 15 3 4 2" xfId="11714" xr:uid="{37345806-D83D-4079-AB6F-1D8D32FC0993}"/>
    <cellStyle name="Обычный 15 3 5" xfId="1962" xr:uid="{00000000-0005-0000-0000-000065020000}"/>
    <cellStyle name="Обычный 15 3 5 2" xfId="7982" xr:uid="{D12764EC-01BA-4C40-ABF7-4BF17415E693}"/>
    <cellStyle name="Обычный 15 3 6" xfId="6745" xr:uid="{7C10ECD2-11E3-4DFA-BC95-21359F8D2B76}"/>
    <cellStyle name="Обычный 15 4" xfId="1129" xr:uid="{00000000-0005-0000-0000-000066020000}"/>
    <cellStyle name="Обычный 15 4 2" xfId="3620" xr:uid="{00000000-0005-0000-0000-000067020000}"/>
    <cellStyle name="Обычный 15 4 2 2" xfId="9637" xr:uid="{21CE21B0-95DF-4678-B567-80845E6B9E87}"/>
    <cellStyle name="Обычный 15 4 3" xfId="4864" xr:uid="{00000000-0005-0000-0000-000068020000}"/>
    <cellStyle name="Обычный 15 4 3 2" xfId="10881" xr:uid="{A469EE24-DD4B-4CAC-97A1-C27E0FB65CFD}"/>
    <cellStyle name="Обычный 15 4 4" xfId="6108" xr:uid="{00000000-0005-0000-0000-000069020000}"/>
    <cellStyle name="Обычный 15 4 4 2" xfId="12125" xr:uid="{AFA8D1A2-F19F-451B-BDA3-0C0CAA5F3C6F}"/>
    <cellStyle name="Обычный 15 4 5" xfId="2373" xr:uid="{00000000-0005-0000-0000-00006A020000}"/>
    <cellStyle name="Обычный 15 4 5 2" xfId="8393" xr:uid="{91F24CB4-71E0-48C4-A2A9-517420620900}"/>
    <cellStyle name="Обычный 15 4 6" xfId="7155" xr:uid="{23C2CAD5-AED0-4182-8B21-2CCBB5B77CC0}"/>
    <cellStyle name="Обычный 15 5" xfId="2798" xr:uid="{00000000-0005-0000-0000-00006B020000}"/>
    <cellStyle name="Обычный 15 5 2" xfId="8815" xr:uid="{7376D0D1-01DF-4EE8-8973-DE9F55B1E09E}"/>
    <cellStyle name="Обычный 15 6" xfId="4042" xr:uid="{00000000-0005-0000-0000-00006C020000}"/>
    <cellStyle name="Обычный 15 6 2" xfId="10059" xr:uid="{FF83C3B5-F587-4E2E-A050-F5564D54059A}"/>
    <cellStyle name="Обычный 15 7" xfId="5286" xr:uid="{00000000-0005-0000-0000-00006D020000}"/>
    <cellStyle name="Обычный 15 7 2" xfId="11303" xr:uid="{48425206-569F-44E2-A35B-F5362C1E7B38}"/>
    <cellStyle name="Обычный 15 8" xfId="1550" xr:uid="{00000000-0005-0000-0000-00006E020000}"/>
    <cellStyle name="Обычный 15 8 2" xfId="7571" xr:uid="{4F2F7789-CEA3-4499-A773-89E901A88EE4}"/>
    <cellStyle name="Обычный 15 9" xfId="6538" xr:uid="{A6480649-5C41-4E19-9708-EB4C86432A14}"/>
    <cellStyle name="Обычный 16" xfId="120" xr:uid="{00000000-0005-0000-0000-00006F020000}"/>
    <cellStyle name="Обычный 16 2" xfId="929" xr:uid="{00000000-0005-0000-0000-000070020000}"/>
    <cellStyle name="Обычный 16 2 2" xfId="1339" xr:uid="{00000000-0005-0000-0000-000071020000}"/>
    <cellStyle name="Обычный 16 2 2 2" xfId="3420" xr:uid="{00000000-0005-0000-0000-000072020000}"/>
    <cellStyle name="Обычный 16 2 2 2 2" xfId="9437" xr:uid="{3FA5D609-5BB6-4884-9149-E6FC44C92CF4}"/>
    <cellStyle name="Обычный 16 2 2 3" xfId="4664" xr:uid="{00000000-0005-0000-0000-000073020000}"/>
    <cellStyle name="Обычный 16 2 2 3 2" xfId="10681" xr:uid="{4C401F71-64F7-49E8-B151-C0A432EB0BE7}"/>
    <cellStyle name="Обычный 16 2 2 4" xfId="5908" xr:uid="{00000000-0005-0000-0000-000074020000}"/>
    <cellStyle name="Обычный 16 2 2 4 2" xfId="11925" xr:uid="{3381C8A6-D52D-4878-B1A7-3CE27B4E6C14}"/>
    <cellStyle name="Обычный 16 2 2 5" xfId="2173" xr:uid="{00000000-0005-0000-0000-000075020000}"/>
    <cellStyle name="Обычный 16 2 2 5 2" xfId="8193" xr:uid="{1458FED5-70FC-4D42-AF64-3FC5C71AEC63}"/>
    <cellStyle name="Обычный 16 2 2 6" xfId="7365" xr:uid="{176107B1-4532-4074-9C16-04578268B2A0}"/>
    <cellStyle name="Обычный 16 2 3" xfId="2584" xr:uid="{00000000-0005-0000-0000-000076020000}"/>
    <cellStyle name="Обычный 16 2 3 2" xfId="3831" xr:uid="{00000000-0005-0000-0000-000077020000}"/>
    <cellStyle name="Обычный 16 2 3 2 2" xfId="9848" xr:uid="{E28E4A4F-D796-44BB-977A-AE563403F303}"/>
    <cellStyle name="Обычный 16 2 3 3" xfId="5075" xr:uid="{00000000-0005-0000-0000-000078020000}"/>
    <cellStyle name="Обычный 16 2 3 3 2" xfId="11092" xr:uid="{BA3976F8-0992-4790-94F8-2A2B8C8255E5}"/>
    <cellStyle name="Обычный 16 2 3 4" xfId="6319" xr:uid="{00000000-0005-0000-0000-000079020000}"/>
    <cellStyle name="Обычный 16 2 3 4 2" xfId="12336" xr:uid="{F71E950B-022A-4BC8-9729-FF69E535B6F3}"/>
    <cellStyle name="Обычный 16 2 3 5" xfId="8604" xr:uid="{BFAB0460-6F00-4E81-BA2F-403E9B980390}"/>
    <cellStyle name="Обычный 16 2 4" xfId="3009" xr:uid="{00000000-0005-0000-0000-00007A020000}"/>
    <cellStyle name="Обычный 16 2 4 2" xfId="9026" xr:uid="{6A981489-425F-4EC7-BC18-70B84012C6E8}"/>
    <cellStyle name="Обычный 16 2 5" xfId="4253" xr:uid="{00000000-0005-0000-0000-00007B020000}"/>
    <cellStyle name="Обычный 16 2 5 2" xfId="10270" xr:uid="{4AB94175-86EA-4A24-B616-22C50D13CFB8}"/>
    <cellStyle name="Обычный 16 2 6" xfId="5497" xr:uid="{00000000-0005-0000-0000-00007C020000}"/>
    <cellStyle name="Обычный 16 2 6 2" xfId="11514" xr:uid="{1FF5D8A4-974F-4339-A867-7EDC9229A3C1}"/>
    <cellStyle name="Обычный 16 2 7" xfId="1762" xr:uid="{00000000-0005-0000-0000-00007D020000}"/>
    <cellStyle name="Обычный 16 2 7 2" xfId="7782" xr:uid="{DB72F539-CC07-4AED-8A6B-E5588FAAF978}"/>
    <cellStyle name="Обычный 16 2 8" xfId="6955" xr:uid="{B09B60C8-E4BC-4E45-867F-644809FD34C1}"/>
    <cellStyle name="Обычный 16 3" xfId="721" xr:uid="{00000000-0005-0000-0000-00007E020000}"/>
    <cellStyle name="Обычный 16 3 2" xfId="3214" xr:uid="{00000000-0005-0000-0000-00007F020000}"/>
    <cellStyle name="Обычный 16 3 2 2" xfId="9231" xr:uid="{8DAA7F39-E4A1-4D3A-AEC0-FA9904D941C8}"/>
    <cellStyle name="Обычный 16 3 3" xfId="4458" xr:uid="{00000000-0005-0000-0000-000080020000}"/>
    <cellStyle name="Обычный 16 3 3 2" xfId="10475" xr:uid="{2098BBDA-C4BF-46C5-8BE1-5936E2D8BC99}"/>
    <cellStyle name="Обычный 16 3 4" xfId="5702" xr:uid="{00000000-0005-0000-0000-000081020000}"/>
    <cellStyle name="Обычный 16 3 4 2" xfId="11719" xr:uid="{02C08BE0-FFF8-4949-B652-608D72FD7A33}"/>
    <cellStyle name="Обычный 16 3 5" xfId="1967" xr:uid="{00000000-0005-0000-0000-000082020000}"/>
    <cellStyle name="Обычный 16 3 5 2" xfId="7987" xr:uid="{F0B655A7-D01D-4027-9DD8-ADFCA1D33FCF}"/>
    <cellStyle name="Обычный 16 3 6" xfId="6750" xr:uid="{5322ECEF-9F60-498B-84E1-67177963B550}"/>
    <cellStyle name="Обычный 16 4" xfId="1134" xr:uid="{00000000-0005-0000-0000-000083020000}"/>
    <cellStyle name="Обычный 16 4 2" xfId="3625" xr:uid="{00000000-0005-0000-0000-000084020000}"/>
    <cellStyle name="Обычный 16 4 2 2" xfId="9642" xr:uid="{68517145-EEB6-4A15-9BF6-6605B951993C}"/>
    <cellStyle name="Обычный 16 4 3" xfId="4869" xr:uid="{00000000-0005-0000-0000-000085020000}"/>
    <cellStyle name="Обычный 16 4 3 2" xfId="10886" xr:uid="{53F97136-0B01-4E12-8567-572184EF709A}"/>
    <cellStyle name="Обычный 16 4 4" xfId="6113" xr:uid="{00000000-0005-0000-0000-000086020000}"/>
    <cellStyle name="Обычный 16 4 4 2" xfId="12130" xr:uid="{4ED817CE-F422-4B89-B4AC-82845F01BC65}"/>
    <cellStyle name="Обычный 16 4 5" xfId="2378" xr:uid="{00000000-0005-0000-0000-000087020000}"/>
    <cellStyle name="Обычный 16 4 5 2" xfId="8398" xr:uid="{FA21AAE5-F1A2-4CC7-9303-C954A65279F7}"/>
    <cellStyle name="Обычный 16 4 6" xfId="7160" xr:uid="{6E35AE5A-46F2-404C-8C91-D16239C6DC5E}"/>
    <cellStyle name="Обычный 16 5" xfId="2803" xr:uid="{00000000-0005-0000-0000-000088020000}"/>
    <cellStyle name="Обычный 16 5 2" xfId="8820" xr:uid="{D631D9FC-83FB-4C6B-81DB-F78F46771C29}"/>
    <cellStyle name="Обычный 16 6" xfId="4047" xr:uid="{00000000-0005-0000-0000-000089020000}"/>
    <cellStyle name="Обычный 16 6 2" xfId="10064" xr:uid="{11F1ADB5-9AFF-45E7-B3F3-561CEC135F55}"/>
    <cellStyle name="Обычный 16 7" xfId="5291" xr:uid="{00000000-0005-0000-0000-00008A020000}"/>
    <cellStyle name="Обычный 16 7 2" xfId="11308" xr:uid="{396732BF-47D3-402A-99D9-3A3787141F8A}"/>
    <cellStyle name="Обычный 16 8" xfId="1555" xr:uid="{00000000-0005-0000-0000-00008B020000}"/>
    <cellStyle name="Обычный 16 8 2" xfId="7576" xr:uid="{D0F51F64-BBE8-44C5-B69C-35098206B9C5}"/>
    <cellStyle name="Обычный 16 9" xfId="6543" xr:uid="{786614A0-7473-49C9-AD1B-79235D65E023}"/>
    <cellStyle name="Обычный 17" xfId="133" xr:uid="{00000000-0005-0000-0000-00008C020000}"/>
    <cellStyle name="Обычный 17 2" xfId="932" xr:uid="{00000000-0005-0000-0000-00008D020000}"/>
    <cellStyle name="Обычный 17 2 2" xfId="1342" xr:uid="{00000000-0005-0000-0000-00008E020000}"/>
    <cellStyle name="Обычный 17 2 2 2" xfId="3423" xr:uid="{00000000-0005-0000-0000-00008F020000}"/>
    <cellStyle name="Обычный 17 2 2 2 2" xfId="9440" xr:uid="{D7EA85BB-B721-4BED-A832-254804A5C005}"/>
    <cellStyle name="Обычный 17 2 2 3" xfId="4667" xr:uid="{00000000-0005-0000-0000-000090020000}"/>
    <cellStyle name="Обычный 17 2 2 3 2" xfId="10684" xr:uid="{D35D1A48-B950-4015-B449-030F3F5E13B7}"/>
    <cellStyle name="Обычный 17 2 2 4" xfId="5911" xr:uid="{00000000-0005-0000-0000-000091020000}"/>
    <cellStyle name="Обычный 17 2 2 4 2" xfId="11928" xr:uid="{F4CC3EA7-31E7-4443-82D5-79F5063697B5}"/>
    <cellStyle name="Обычный 17 2 2 5" xfId="2176" xr:uid="{00000000-0005-0000-0000-000092020000}"/>
    <cellStyle name="Обычный 17 2 2 5 2" xfId="8196" xr:uid="{CE798103-C398-4E58-A647-3A9E1B256108}"/>
    <cellStyle name="Обычный 17 2 2 6" xfId="7368" xr:uid="{3E077B4D-BD0F-445F-B99A-9A0F3A8F1D0E}"/>
    <cellStyle name="Обычный 17 2 3" xfId="2587" xr:uid="{00000000-0005-0000-0000-000093020000}"/>
    <cellStyle name="Обычный 17 2 3 2" xfId="3834" xr:uid="{00000000-0005-0000-0000-000094020000}"/>
    <cellStyle name="Обычный 17 2 3 2 2" xfId="9851" xr:uid="{FA504983-79C7-48B1-9D7B-943E93942513}"/>
    <cellStyle name="Обычный 17 2 3 3" xfId="5078" xr:uid="{00000000-0005-0000-0000-000095020000}"/>
    <cellStyle name="Обычный 17 2 3 3 2" xfId="11095" xr:uid="{44749930-23D2-49F5-9F7F-97062A5CE04F}"/>
    <cellStyle name="Обычный 17 2 3 4" xfId="6322" xr:uid="{00000000-0005-0000-0000-000096020000}"/>
    <cellStyle name="Обычный 17 2 3 4 2" xfId="12339" xr:uid="{437A8E69-BE34-47BB-AD0A-54016FB12411}"/>
    <cellStyle name="Обычный 17 2 3 5" xfId="8607" xr:uid="{BDFED249-579D-40BA-AA7E-E4B809FA3577}"/>
    <cellStyle name="Обычный 17 2 4" xfId="3012" xr:uid="{00000000-0005-0000-0000-000097020000}"/>
    <cellStyle name="Обычный 17 2 4 2" xfId="9029" xr:uid="{55ECAF79-6FDC-472F-87DA-B2DF74DD34F6}"/>
    <cellStyle name="Обычный 17 2 5" xfId="4256" xr:uid="{00000000-0005-0000-0000-000098020000}"/>
    <cellStyle name="Обычный 17 2 5 2" xfId="10273" xr:uid="{62E8E1D5-0EB6-4349-8924-A90E105B5BFB}"/>
    <cellStyle name="Обычный 17 2 6" xfId="5500" xr:uid="{00000000-0005-0000-0000-000099020000}"/>
    <cellStyle name="Обычный 17 2 6 2" xfId="11517" xr:uid="{DEF27BAF-EFBF-4804-A7C1-780EDF11E4EA}"/>
    <cellStyle name="Обычный 17 2 7" xfId="1765" xr:uid="{00000000-0005-0000-0000-00009A020000}"/>
    <cellStyle name="Обычный 17 2 7 2" xfId="7785" xr:uid="{08507A4B-B58C-4026-8D36-31E31F91B228}"/>
    <cellStyle name="Обычный 17 2 8" xfId="6958" xr:uid="{B94ABBF8-2989-41C3-B338-DD42292E0920}"/>
    <cellStyle name="Обычный 17 3" xfId="724" xr:uid="{00000000-0005-0000-0000-00009B020000}"/>
    <cellStyle name="Обычный 17 3 2" xfId="3217" xr:uid="{00000000-0005-0000-0000-00009C020000}"/>
    <cellStyle name="Обычный 17 3 2 2" xfId="9234" xr:uid="{072A877C-82D5-41DF-96B0-1009BAA00BC9}"/>
    <cellStyle name="Обычный 17 3 3" xfId="4461" xr:uid="{00000000-0005-0000-0000-00009D020000}"/>
    <cellStyle name="Обычный 17 3 3 2" xfId="10478" xr:uid="{D0FB8ECD-D803-4F4C-A49C-95B89A96283E}"/>
    <cellStyle name="Обычный 17 3 4" xfId="5705" xr:uid="{00000000-0005-0000-0000-00009E020000}"/>
    <cellStyle name="Обычный 17 3 4 2" xfId="11722" xr:uid="{F23E83E3-F112-4805-A86E-A472153D765C}"/>
    <cellStyle name="Обычный 17 3 5" xfId="1970" xr:uid="{00000000-0005-0000-0000-00009F020000}"/>
    <cellStyle name="Обычный 17 3 5 2" xfId="7990" xr:uid="{C376FE16-2507-4D43-8E4C-F46725D56354}"/>
    <cellStyle name="Обычный 17 3 6" xfId="6753" xr:uid="{9DBE84FE-D314-4551-94C1-30BFA8065E5F}"/>
    <cellStyle name="Обычный 17 4" xfId="1137" xr:uid="{00000000-0005-0000-0000-0000A0020000}"/>
    <cellStyle name="Обычный 17 4 2" xfId="3628" xr:uid="{00000000-0005-0000-0000-0000A1020000}"/>
    <cellStyle name="Обычный 17 4 2 2" xfId="9645" xr:uid="{2EE4EF3B-C75E-4E4D-A2DA-7EA0E3B46E86}"/>
    <cellStyle name="Обычный 17 4 3" xfId="4872" xr:uid="{00000000-0005-0000-0000-0000A2020000}"/>
    <cellStyle name="Обычный 17 4 3 2" xfId="10889" xr:uid="{EBEE4131-155B-4CE8-830D-CC6FB6D42018}"/>
    <cellStyle name="Обычный 17 4 4" xfId="6116" xr:uid="{00000000-0005-0000-0000-0000A3020000}"/>
    <cellStyle name="Обычный 17 4 4 2" xfId="12133" xr:uid="{605E90DC-CEB1-4490-BA3E-822AA53C1093}"/>
    <cellStyle name="Обычный 17 4 5" xfId="2381" xr:uid="{00000000-0005-0000-0000-0000A4020000}"/>
    <cellStyle name="Обычный 17 4 5 2" xfId="8401" xr:uid="{D16BF1AD-80A7-4D39-B71E-26FC703323D4}"/>
    <cellStyle name="Обычный 17 4 6" xfId="7163" xr:uid="{84824147-F07D-426E-A71A-6C75B5C73356}"/>
    <cellStyle name="Обычный 17 5" xfId="2806" xr:uid="{00000000-0005-0000-0000-0000A5020000}"/>
    <cellStyle name="Обычный 17 5 2" xfId="8823" xr:uid="{5C59EBC3-1FE7-41F3-8DAA-55D1C097644D}"/>
    <cellStyle name="Обычный 17 6" xfId="4050" xr:uid="{00000000-0005-0000-0000-0000A6020000}"/>
    <cellStyle name="Обычный 17 6 2" xfId="10067" xr:uid="{4AB40080-4ADB-4469-88FC-BE3854F01D55}"/>
    <cellStyle name="Обычный 17 7" xfId="5294" xr:uid="{00000000-0005-0000-0000-0000A7020000}"/>
    <cellStyle name="Обычный 17 7 2" xfId="11311" xr:uid="{BF5E921E-2473-4CA3-8B3F-651ED0BF7ADE}"/>
    <cellStyle name="Обычный 17 8" xfId="1558" xr:uid="{00000000-0005-0000-0000-0000A8020000}"/>
    <cellStyle name="Обычный 17 8 2" xfId="7579" xr:uid="{FBC55888-9527-4A2A-AA2A-4B92BBB65CB1}"/>
    <cellStyle name="Обычный 17 9" xfId="6546" xr:uid="{9A85BD8D-97D4-4609-B2E2-5149E6FBCAAA}"/>
    <cellStyle name="Обычный 18" xfId="483" xr:uid="{00000000-0005-0000-0000-0000A9020000}"/>
    <cellStyle name="Обычный 18 10" xfId="1591" xr:uid="{00000000-0005-0000-0000-0000AA020000}"/>
    <cellStyle name="Обычный 18 10 2" xfId="7612" xr:uid="{DD9812AB-BB61-4519-867A-5E162FAC6A77}"/>
    <cellStyle name="Обычный 18 11" xfId="6522" xr:uid="{00000000-0005-0000-0000-0000AB020000}"/>
    <cellStyle name="Обычный 18 11 2" xfId="12539" xr:uid="{64419CDD-FF3B-4A76-9457-54DCB06D9323}"/>
    <cellStyle name="Обычный 18 12" xfId="6579" xr:uid="{DECDD951-FD87-4B0F-8FAB-C5D2A49C961B}"/>
    <cellStyle name="Обычный 18 2" xfId="698" xr:uid="{00000000-0005-0000-0000-0000AC020000}"/>
    <cellStyle name="Обычный 18 2 10" xfId="6730" xr:uid="{1E951559-A7FA-43B9-9FBF-A1625E9BD9A2}"/>
    <cellStyle name="Обычный 18 2 2" xfId="701" xr:uid="{00000000-0005-0000-0000-0000AD020000}"/>
    <cellStyle name="Обычный 18 2 2 2" xfId="1115" xr:uid="{00000000-0005-0000-0000-0000AE020000}"/>
    <cellStyle name="Обычный 18 2 2 2 2" xfId="1949" xr:uid="{00000000-0005-0000-0000-0000AF020000}"/>
    <cellStyle name="Обычный 18 2 2 2 2 2" xfId="2360" xr:uid="{00000000-0005-0000-0000-0000B0020000}"/>
    <cellStyle name="Обычный 18 2 2 2 2 2 2" xfId="3607" xr:uid="{00000000-0005-0000-0000-0000B1020000}"/>
    <cellStyle name="Обычный 18 2 2 2 2 2 2 2" xfId="9624" xr:uid="{01E80E7F-65FF-4D73-ABB7-B5E31D5ECBAE}"/>
    <cellStyle name="Обычный 18 2 2 2 2 2 3" xfId="4851" xr:uid="{00000000-0005-0000-0000-0000B2020000}"/>
    <cellStyle name="Обычный 18 2 2 2 2 2 3 2" xfId="10868" xr:uid="{7DDB6957-15B9-41BE-9E1B-F3B372289143}"/>
    <cellStyle name="Обычный 18 2 2 2 2 2 4" xfId="6095" xr:uid="{00000000-0005-0000-0000-0000B3020000}"/>
    <cellStyle name="Обычный 18 2 2 2 2 2 4 2" xfId="12112" xr:uid="{77DE3F48-0E67-4DCF-8A62-741C8DB69472}"/>
    <cellStyle name="Обычный 18 2 2 2 2 2 5" xfId="8380" xr:uid="{11F141BB-8493-4F6B-9062-022DD82C4044}"/>
    <cellStyle name="Обычный 18 2 2 2 2 3" xfId="2771" xr:uid="{00000000-0005-0000-0000-0000B4020000}"/>
    <cellStyle name="Обычный 18 2 2 2 2 3 2" xfId="4018" xr:uid="{00000000-0005-0000-0000-0000B5020000}"/>
    <cellStyle name="Обычный 18 2 2 2 2 3 2 2" xfId="10035" xr:uid="{DB16A0DF-774C-41BE-8A30-5C416EA7B2CC}"/>
    <cellStyle name="Обычный 18 2 2 2 2 3 3" xfId="5262" xr:uid="{00000000-0005-0000-0000-0000B6020000}"/>
    <cellStyle name="Обычный 18 2 2 2 2 3 3 2" xfId="11279" xr:uid="{65E16F0D-1953-4C89-A751-3290B261000A}"/>
    <cellStyle name="Обычный 18 2 2 2 2 3 4" xfId="6506" xr:uid="{00000000-0005-0000-0000-0000B7020000}"/>
    <cellStyle name="Обычный 18 2 2 2 2 3 4 2" xfId="12523" xr:uid="{C30FD97C-7EE7-4929-802D-B7D3A88098DC}"/>
    <cellStyle name="Обычный 18 2 2 2 2 3 5" xfId="8791" xr:uid="{6A09E282-4B11-4174-9AA2-B3EB8074623B}"/>
    <cellStyle name="Обычный 18 2 2 2 2 4" xfId="3196" xr:uid="{00000000-0005-0000-0000-0000B8020000}"/>
    <cellStyle name="Обычный 18 2 2 2 2 4 2" xfId="9213" xr:uid="{7EFE3FF9-84A7-42CD-96DA-4FCD48A655A9}"/>
    <cellStyle name="Обычный 18 2 2 2 2 5" xfId="4440" xr:uid="{00000000-0005-0000-0000-0000B9020000}"/>
    <cellStyle name="Обычный 18 2 2 2 2 5 2" xfId="10457" xr:uid="{9C64E946-0C9C-4C4B-A08C-C17B12BE1CAA}"/>
    <cellStyle name="Обычный 18 2 2 2 2 6" xfId="5684" xr:uid="{00000000-0005-0000-0000-0000BA020000}"/>
    <cellStyle name="Обычный 18 2 2 2 2 6 2" xfId="11701" xr:uid="{94F8C49A-0D29-481F-8BAC-E2B678B3AF57}"/>
    <cellStyle name="Обычный 18 2 2 2 2 7" xfId="7969" xr:uid="{0FC0290A-CFB1-4873-A47B-48BB9EABA0A5}"/>
    <cellStyle name="Обычный 18 2 2 2 3" xfId="2154" xr:uid="{00000000-0005-0000-0000-0000BB020000}"/>
    <cellStyle name="Обычный 18 2 2 2 3 2" xfId="3401" xr:uid="{00000000-0005-0000-0000-0000BC020000}"/>
    <cellStyle name="Обычный 18 2 2 2 3 2 2" xfId="9418" xr:uid="{5337757E-0792-4F9D-98E9-7F81943E972A}"/>
    <cellStyle name="Обычный 18 2 2 2 3 3" xfId="4645" xr:uid="{00000000-0005-0000-0000-0000BD020000}"/>
    <cellStyle name="Обычный 18 2 2 2 3 3 2" xfId="10662" xr:uid="{BECFFDD5-461A-4B2A-8485-94EA896D2FF3}"/>
    <cellStyle name="Обычный 18 2 2 2 3 4" xfId="5889" xr:uid="{00000000-0005-0000-0000-0000BE020000}"/>
    <cellStyle name="Обычный 18 2 2 2 3 4 2" xfId="11906" xr:uid="{AEBF1980-285E-420E-83B0-87A557AC6A40}"/>
    <cellStyle name="Обычный 18 2 2 2 3 5" xfId="8174" xr:uid="{3341222F-728E-47BB-8694-9D6F868890DE}"/>
    <cellStyle name="Обычный 18 2 2 2 4" xfId="2565" xr:uid="{00000000-0005-0000-0000-0000BF020000}"/>
    <cellStyle name="Обычный 18 2 2 2 4 2" xfId="3812" xr:uid="{00000000-0005-0000-0000-0000C0020000}"/>
    <cellStyle name="Обычный 18 2 2 2 4 2 2" xfId="9829" xr:uid="{74D9F86B-4BF3-4208-BE5E-8A9DF1F178B0}"/>
    <cellStyle name="Обычный 18 2 2 2 4 3" xfId="5056" xr:uid="{00000000-0005-0000-0000-0000C1020000}"/>
    <cellStyle name="Обычный 18 2 2 2 4 3 2" xfId="11073" xr:uid="{A388F70D-BB68-4330-808D-17A1E0175CD7}"/>
    <cellStyle name="Обычный 18 2 2 2 4 4" xfId="6300" xr:uid="{00000000-0005-0000-0000-0000C2020000}"/>
    <cellStyle name="Обычный 18 2 2 2 4 4 2" xfId="12317" xr:uid="{435E5527-30D4-4939-9E2D-AC316B0CCE40}"/>
    <cellStyle name="Обычный 18 2 2 2 4 5" xfId="8585" xr:uid="{F9CF7281-9E76-4A95-B08D-B8B6A2409F24}"/>
    <cellStyle name="Обычный 18 2 2 2 5" xfId="2990" xr:uid="{00000000-0005-0000-0000-0000C3020000}"/>
    <cellStyle name="Обычный 18 2 2 2 5 2" xfId="9007" xr:uid="{E9DA7498-98D2-49FE-A021-819187DC50EF}"/>
    <cellStyle name="Обычный 18 2 2 2 6" xfId="4234" xr:uid="{00000000-0005-0000-0000-0000C4020000}"/>
    <cellStyle name="Обычный 18 2 2 2 6 2" xfId="10251" xr:uid="{2A56EDE9-0AFE-479F-8F46-7DE2BA4EDCB1}"/>
    <cellStyle name="Обычный 18 2 2 2 7" xfId="5478" xr:uid="{00000000-0005-0000-0000-0000C5020000}"/>
    <cellStyle name="Обычный 18 2 2 2 7 2" xfId="11495" xr:uid="{66606AFF-6A8E-4FA4-AD19-F6EE6911E49B}"/>
    <cellStyle name="Обычный 18 2 2 2 8" xfId="1742" xr:uid="{00000000-0005-0000-0000-0000C6020000}"/>
    <cellStyle name="Обычный 18 2 2 2 8 2" xfId="7763" xr:uid="{85270480-16F8-48EB-AA7D-7484E2F631CF}"/>
    <cellStyle name="Обычный 18 2 2 2 9" xfId="7141" xr:uid="{55FE3975-F4A5-44E6-A528-25C657141391}"/>
    <cellStyle name="Обычный 18 2 2 3" xfId="1525" xr:uid="{00000000-0005-0000-0000-0000C7020000}"/>
    <cellStyle name="Обычный 18 2 2 3 2" xfId="1534" xr:uid="{00000000-0005-0000-0000-0000C8020000}"/>
    <cellStyle name="Обычный 18 2 2 3 2 2" xfId="4027" xr:uid="{00000000-0005-0000-0000-0000C9020000}"/>
    <cellStyle name="Обычный 18 2 2 3 2 2 2" xfId="10044" xr:uid="{184D340B-329A-49A7-B6A6-F130427CA2F0}"/>
    <cellStyle name="Обычный 18 2 2 3 2 3" xfId="5271" xr:uid="{00000000-0005-0000-0000-0000CA020000}"/>
    <cellStyle name="Обычный 18 2 2 3 2 3 2" xfId="11288" xr:uid="{2F1267C1-540C-400A-814D-2915F3172E3E}"/>
    <cellStyle name="Обычный 18 2 2 3 2 4" xfId="6515" xr:uid="{00000000-0005-0000-0000-0000CB020000}"/>
    <cellStyle name="Обычный 18 2 2 3 2 4 2" xfId="12532" xr:uid="{65002A54-D5F4-458E-8BC3-965276D0D000}"/>
    <cellStyle name="Обычный 18 2 2 3 2 5" xfId="2783" xr:uid="{00000000-0005-0000-0000-0000CC020000}"/>
    <cellStyle name="Обычный 18 2 2 3 2 5 2" xfId="8800" xr:uid="{CEC239D4-B011-48B8-BC71-F619816E8ED7}"/>
    <cellStyle name="Обычный 18 2 2 3 2 6" xfId="7556" xr:uid="{57E9A6AC-7F33-4917-B2A4-BB379E7B0421}"/>
    <cellStyle name="Обычный 18 2 2 3 3" xfId="3606" xr:uid="{00000000-0005-0000-0000-0000CD020000}"/>
    <cellStyle name="Обычный 18 2 2 3 3 2" xfId="9623" xr:uid="{37495A0B-1046-4E0D-B6F4-6CB95052EEB7}"/>
    <cellStyle name="Обычный 18 2 2 3 4" xfId="4850" xr:uid="{00000000-0005-0000-0000-0000CE020000}"/>
    <cellStyle name="Обычный 18 2 2 3 4 2" xfId="10867" xr:uid="{5DAA775B-593D-4BFD-842F-4938F2465068}"/>
    <cellStyle name="Обычный 18 2 2 3 5" xfId="6094" xr:uid="{00000000-0005-0000-0000-0000CF020000}"/>
    <cellStyle name="Обычный 18 2 2 3 5 2" xfId="12111" xr:uid="{A4C5A438-DE1E-4D41-944C-E66B1FFC5287}"/>
    <cellStyle name="Обычный 18 2 2 3 6" xfId="2359" xr:uid="{00000000-0005-0000-0000-0000D0020000}"/>
    <cellStyle name="Обычный 18 2 2 3 6 2" xfId="8379" xr:uid="{6409A0FB-6BD9-41AB-82D0-A6C939638C24}"/>
    <cellStyle name="Обычный 18 2 2 3 7" xfId="7551" xr:uid="{0BEDA525-09F3-41B6-A0BC-39271BFA02AF}"/>
    <cellStyle name="Обычный 18 2 2 4" xfId="2770" xr:uid="{00000000-0005-0000-0000-0000D1020000}"/>
    <cellStyle name="Обычный 18 2 2 4 2" xfId="4017" xr:uid="{00000000-0005-0000-0000-0000D2020000}"/>
    <cellStyle name="Обычный 18 2 2 4 2 2" xfId="10034" xr:uid="{94858367-6DC8-4BE5-AE6F-0E224A2E0CA4}"/>
    <cellStyle name="Обычный 18 2 2 4 3" xfId="5261" xr:uid="{00000000-0005-0000-0000-0000D3020000}"/>
    <cellStyle name="Обычный 18 2 2 4 3 2" xfId="11278" xr:uid="{909D14AC-9551-44A5-AFB4-A6ADE91DF5CB}"/>
    <cellStyle name="Обычный 18 2 2 4 4" xfId="6505" xr:uid="{00000000-0005-0000-0000-0000D4020000}"/>
    <cellStyle name="Обычный 18 2 2 4 4 2" xfId="12522" xr:uid="{E8239982-3B65-4DCF-AC12-E0B943B94ECD}"/>
    <cellStyle name="Обычный 18 2 2 4 5" xfId="8790" xr:uid="{62F1CE07-2972-4F64-B822-F1CFF9188B58}"/>
    <cellStyle name="Обычный 18 2 2 5" xfId="3195" xr:uid="{00000000-0005-0000-0000-0000D5020000}"/>
    <cellStyle name="Обычный 18 2 2 5 2" xfId="9212" xr:uid="{98911426-AFC2-4AF3-9BA9-39EA8B640E3F}"/>
    <cellStyle name="Обычный 18 2 2 6" xfId="4439" xr:uid="{00000000-0005-0000-0000-0000D6020000}"/>
    <cellStyle name="Обычный 18 2 2 6 2" xfId="10456" xr:uid="{CF59AD24-E773-497A-9A05-457DB9148257}"/>
    <cellStyle name="Обычный 18 2 2 7" xfId="5683" xr:uid="{00000000-0005-0000-0000-0000D7020000}"/>
    <cellStyle name="Обычный 18 2 2 7 2" xfId="11700" xr:uid="{9ABBF26C-DD7B-4DB8-9A73-F05A1DF5D28E}"/>
    <cellStyle name="Обычный 18 2 2 8" xfId="1948" xr:uid="{00000000-0005-0000-0000-0000D8020000}"/>
    <cellStyle name="Обычный 18 2 2 8 2" xfId="7968" xr:uid="{8FAF322E-D61D-4A30-90A0-06C8C0A7274C}"/>
    <cellStyle name="Обычный 18 2 2 9" xfId="6732" xr:uid="{B198B814-156E-41ED-8946-D7493395008E}"/>
    <cellStyle name="Обычный 18 2 3" xfId="907" xr:uid="{00000000-0005-0000-0000-0000D9020000}"/>
    <cellStyle name="Обычный 18 2 3 2" xfId="3400" xr:uid="{00000000-0005-0000-0000-0000DA020000}"/>
    <cellStyle name="Обычный 18 2 3 2 2" xfId="9417" xr:uid="{D27553D8-A7D2-47E1-8CD6-64B8993317D3}"/>
    <cellStyle name="Обычный 18 2 3 3" xfId="4644" xr:uid="{00000000-0005-0000-0000-0000DB020000}"/>
    <cellStyle name="Обычный 18 2 3 3 2" xfId="10661" xr:uid="{AECE178A-441A-4795-8B85-612DC21EAC03}"/>
    <cellStyle name="Обычный 18 2 3 4" xfId="5888" xr:uid="{00000000-0005-0000-0000-0000DC020000}"/>
    <cellStyle name="Обычный 18 2 3 4 2" xfId="11905" xr:uid="{1D3A6416-D988-4127-BB2D-0964BC4C66A0}"/>
    <cellStyle name="Обычный 18 2 3 5" xfId="2153" xr:uid="{00000000-0005-0000-0000-0000DD020000}"/>
    <cellStyle name="Обычный 18 2 3 5 2" xfId="8173" xr:uid="{D36C7A09-D09A-44BC-8310-64653B41D90C}"/>
    <cellStyle name="Обычный 18 2 3 6" xfId="6936" xr:uid="{A2A3481F-ED8D-4710-BF9F-B9A827DA1E86}"/>
    <cellStyle name="Обычный 18 2 4" xfId="1320" xr:uid="{00000000-0005-0000-0000-0000DE020000}"/>
    <cellStyle name="Обычный 18 2 4 2" xfId="3811" xr:uid="{00000000-0005-0000-0000-0000DF020000}"/>
    <cellStyle name="Обычный 18 2 4 2 2" xfId="9828" xr:uid="{32AE61B4-DFD6-42F4-A5C0-F6EF36857A19}"/>
    <cellStyle name="Обычный 18 2 4 3" xfId="5055" xr:uid="{00000000-0005-0000-0000-0000E0020000}"/>
    <cellStyle name="Обычный 18 2 4 3 2" xfId="11072" xr:uid="{2419153C-C99F-4559-9E31-379C3AA86806}"/>
    <cellStyle name="Обычный 18 2 4 4" xfId="6299" xr:uid="{00000000-0005-0000-0000-0000E1020000}"/>
    <cellStyle name="Обычный 18 2 4 4 2" xfId="12316" xr:uid="{58487FB9-8615-4088-BB5E-CC2CD7C9AB2A}"/>
    <cellStyle name="Обычный 18 2 4 5" xfId="2564" xr:uid="{00000000-0005-0000-0000-0000E2020000}"/>
    <cellStyle name="Обычный 18 2 4 5 2" xfId="8584" xr:uid="{9AFC5A13-CEF1-44D8-A216-360044A1D0B8}"/>
    <cellStyle name="Обычный 18 2 4 6" xfId="7346" xr:uid="{8411A649-1F94-4560-BFFA-E641C3D225B3}"/>
    <cellStyle name="Обычный 18 2 5" xfId="1531" xr:uid="{00000000-0005-0000-0000-0000E3020000}"/>
    <cellStyle name="Обычный 18 2 5 2" xfId="4024" xr:uid="{00000000-0005-0000-0000-0000E4020000}"/>
    <cellStyle name="Обычный 18 2 5 2 2" xfId="10041" xr:uid="{04F60532-74BE-4422-8100-B7E6E99E40B2}"/>
    <cellStyle name="Обычный 18 2 5 3" xfId="5268" xr:uid="{00000000-0005-0000-0000-0000E5020000}"/>
    <cellStyle name="Обычный 18 2 5 3 2" xfId="11285" xr:uid="{AEA37EF6-1ACE-4A47-B12F-E0ABAFB92C1F}"/>
    <cellStyle name="Обычный 18 2 5 4" xfId="6512" xr:uid="{00000000-0005-0000-0000-0000E6020000}"/>
    <cellStyle name="Обычный 18 2 5 4 2" xfId="12529" xr:uid="{19C07FBF-0A32-4D18-8570-5C2D8EE3AEFB}"/>
    <cellStyle name="Обычный 18 2 5 5" xfId="2780" xr:uid="{00000000-0005-0000-0000-0000E7020000}"/>
    <cellStyle name="Обычный 18 2 5 5 2" xfId="8797" xr:uid="{441C0364-105B-40DF-B680-5DC2CD227105}"/>
    <cellStyle name="Обычный 18 2 5 6" xfId="6523" xr:uid="{00000000-0005-0000-0000-0000E8020000}"/>
    <cellStyle name="Обычный 18 2 5 6 2" xfId="12540" xr:uid="{CEFD1348-0718-4D92-9A0F-CC188F1A0E88}"/>
    <cellStyle name="Обычный 18 2 5 7" xfId="7553" xr:uid="{B93FBC0D-C144-45F6-A2D0-5350E070927F}"/>
    <cellStyle name="Обычный 18 2 6" xfId="2989" xr:uid="{00000000-0005-0000-0000-0000E9020000}"/>
    <cellStyle name="Обычный 18 2 6 2" xfId="9006" xr:uid="{B0CB8E38-50B0-4784-896A-788390A0A428}"/>
    <cellStyle name="Обычный 18 2 7" xfId="4233" xr:uid="{00000000-0005-0000-0000-0000EA020000}"/>
    <cellStyle name="Обычный 18 2 7 2" xfId="10250" xr:uid="{98D6688D-A7DA-4427-B3BA-FCDBB769FD7E}"/>
    <cellStyle name="Обычный 18 2 8" xfId="5477" xr:uid="{00000000-0005-0000-0000-0000EB020000}"/>
    <cellStyle name="Обычный 18 2 8 2" xfId="11494" xr:uid="{71D0FB81-CDED-4302-8DE6-A9238BE9B0BA}"/>
    <cellStyle name="Обычный 18 2 9" xfId="1741" xr:uid="{00000000-0005-0000-0000-0000EC020000}"/>
    <cellStyle name="Обычный 18 2 9 2" xfId="7762" xr:uid="{41B3B154-C1EF-4FA5-98BC-DC4F043B6A6E}"/>
    <cellStyle name="Обычный 18 3" xfId="965" xr:uid="{00000000-0005-0000-0000-0000ED020000}"/>
    <cellStyle name="Обычный 18 3 2" xfId="1375" xr:uid="{00000000-0005-0000-0000-0000EE020000}"/>
    <cellStyle name="Обычный 18 3 2 2" xfId="3456" xr:uid="{00000000-0005-0000-0000-0000EF020000}"/>
    <cellStyle name="Обычный 18 3 2 2 2" xfId="9473" xr:uid="{4089E414-C263-4DF8-BBAB-F05FEDB32527}"/>
    <cellStyle name="Обычный 18 3 2 3" xfId="4700" xr:uid="{00000000-0005-0000-0000-0000F0020000}"/>
    <cellStyle name="Обычный 18 3 2 3 2" xfId="10717" xr:uid="{6A361938-D0A5-4956-9D6A-4B8B86544F6A}"/>
    <cellStyle name="Обычный 18 3 2 4" xfId="5944" xr:uid="{00000000-0005-0000-0000-0000F1020000}"/>
    <cellStyle name="Обычный 18 3 2 4 2" xfId="11961" xr:uid="{E881142D-24D7-42EE-B24F-D6573FE6139C}"/>
    <cellStyle name="Обычный 18 3 2 5" xfId="2209" xr:uid="{00000000-0005-0000-0000-0000F2020000}"/>
    <cellStyle name="Обычный 18 3 2 5 2" xfId="8229" xr:uid="{562A791B-1FC0-4DDE-8BB4-8D3FB0059E52}"/>
    <cellStyle name="Обычный 18 3 2 6" xfId="7401" xr:uid="{E8AB4DE9-BAEA-484F-9C15-71E4EF0AB4D7}"/>
    <cellStyle name="Обычный 18 3 3" xfId="2620" xr:uid="{00000000-0005-0000-0000-0000F3020000}"/>
    <cellStyle name="Обычный 18 3 3 2" xfId="3867" xr:uid="{00000000-0005-0000-0000-0000F4020000}"/>
    <cellStyle name="Обычный 18 3 3 2 2" xfId="9884" xr:uid="{FE27D752-FC92-47D7-B4A7-7C612E7A8DA8}"/>
    <cellStyle name="Обычный 18 3 3 3" xfId="5111" xr:uid="{00000000-0005-0000-0000-0000F5020000}"/>
    <cellStyle name="Обычный 18 3 3 3 2" xfId="11128" xr:uid="{4000236A-A70A-47D1-B8E8-01AA515385CA}"/>
    <cellStyle name="Обычный 18 3 3 4" xfId="6355" xr:uid="{00000000-0005-0000-0000-0000F6020000}"/>
    <cellStyle name="Обычный 18 3 3 4 2" xfId="12372" xr:uid="{5607ECCF-C37F-400A-8C8D-EC067CE36807}"/>
    <cellStyle name="Обычный 18 3 3 5" xfId="8640" xr:uid="{F1678F3B-783F-467B-BC68-AA1F2D78D4FB}"/>
    <cellStyle name="Обычный 18 3 4" xfId="3045" xr:uid="{00000000-0005-0000-0000-0000F7020000}"/>
    <cellStyle name="Обычный 18 3 4 2" xfId="9062" xr:uid="{406599D1-464A-448C-A84F-45356CA9C3D1}"/>
    <cellStyle name="Обычный 18 3 5" xfId="4289" xr:uid="{00000000-0005-0000-0000-0000F8020000}"/>
    <cellStyle name="Обычный 18 3 5 2" xfId="10306" xr:uid="{DD682EB5-4664-4886-9B23-3B43D0442702}"/>
    <cellStyle name="Обычный 18 3 6" xfId="5533" xr:uid="{00000000-0005-0000-0000-0000F9020000}"/>
    <cellStyle name="Обычный 18 3 6 2" xfId="11550" xr:uid="{0A322BDB-4E88-44F6-B461-279F533A0346}"/>
    <cellStyle name="Обычный 18 3 7" xfId="1798" xr:uid="{00000000-0005-0000-0000-0000FA020000}"/>
    <cellStyle name="Обычный 18 3 7 2" xfId="7818" xr:uid="{D062CFC8-F4E2-4CC5-A12C-A163FCAC9848}"/>
    <cellStyle name="Обычный 18 3 8" xfId="6991" xr:uid="{AA259099-2257-4223-B32F-BD12646D4413}"/>
    <cellStyle name="Обычный 18 4" xfId="757" xr:uid="{00000000-0005-0000-0000-0000FB020000}"/>
    <cellStyle name="Обычный 18 4 2" xfId="3250" xr:uid="{00000000-0005-0000-0000-0000FC020000}"/>
    <cellStyle name="Обычный 18 4 2 2" xfId="9267" xr:uid="{99666D31-7432-4BC5-84B6-9A885603DD07}"/>
    <cellStyle name="Обычный 18 4 3" xfId="4494" xr:uid="{00000000-0005-0000-0000-0000FD020000}"/>
    <cellStyle name="Обычный 18 4 3 2" xfId="10511" xr:uid="{93986BC0-E641-47BE-BA3C-78120B835FCC}"/>
    <cellStyle name="Обычный 18 4 4" xfId="5738" xr:uid="{00000000-0005-0000-0000-0000FE020000}"/>
    <cellStyle name="Обычный 18 4 4 2" xfId="11755" xr:uid="{2CE90A38-791B-4C52-8B2C-98FA57499A99}"/>
    <cellStyle name="Обычный 18 4 5" xfId="2003" xr:uid="{00000000-0005-0000-0000-0000FF020000}"/>
    <cellStyle name="Обычный 18 4 5 2" xfId="8023" xr:uid="{F215DF85-FC23-4604-8A6A-FAAD9960BCBC}"/>
    <cellStyle name="Обычный 18 4 6" xfId="6786" xr:uid="{28E2A168-AE7D-40F9-8E0C-B9DD9278E7D4}"/>
    <cellStyle name="Обычный 18 5" xfId="1170" xr:uid="{00000000-0005-0000-0000-000000030000}"/>
    <cellStyle name="Обычный 18 5 2" xfId="3661" xr:uid="{00000000-0005-0000-0000-000001030000}"/>
    <cellStyle name="Обычный 18 5 2 2" xfId="9678" xr:uid="{86C0AC76-20AC-4BCA-BE21-22D0D0FEED44}"/>
    <cellStyle name="Обычный 18 5 3" xfId="4905" xr:uid="{00000000-0005-0000-0000-000002030000}"/>
    <cellStyle name="Обычный 18 5 3 2" xfId="10922" xr:uid="{CCF7E6D5-29E0-465E-AA7C-43689C1EC7E4}"/>
    <cellStyle name="Обычный 18 5 4" xfId="6149" xr:uid="{00000000-0005-0000-0000-000003030000}"/>
    <cellStyle name="Обычный 18 5 4 2" xfId="12166" xr:uid="{E8F3FA43-7DAC-47C4-BC84-BC52918F6CDB}"/>
    <cellStyle name="Обычный 18 5 5" xfId="2414" xr:uid="{00000000-0005-0000-0000-000004030000}"/>
    <cellStyle name="Обычный 18 5 5 2" xfId="8434" xr:uid="{3581AA3C-1F5E-4213-9949-B869F44C38FB}"/>
    <cellStyle name="Обычный 18 5 6" xfId="7196" xr:uid="{707945E5-5D73-460B-ABA9-9240EF7813E7}"/>
    <cellStyle name="Обычный 18 6" xfId="2775" xr:uid="{00000000-0005-0000-0000-000005030000}"/>
    <cellStyle name="Обычный 18 6 2" xfId="4020" xr:uid="{00000000-0005-0000-0000-000006030000}"/>
    <cellStyle name="Обычный 18 6 2 2" xfId="10037" xr:uid="{212E9270-C134-4C3A-AD81-D87E7BC695EB}"/>
    <cellStyle name="Обычный 18 6 3" xfId="5264" xr:uid="{00000000-0005-0000-0000-000007030000}"/>
    <cellStyle name="Обычный 18 6 3 2" xfId="11281" xr:uid="{DCF46E83-4AF8-40B4-8B54-F4BF2E56EE77}"/>
    <cellStyle name="Обычный 18 6 4" xfId="6508" xr:uid="{00000000-0005-0000-0000-000008030000}"/>
    <cellStyle name="Обычный 18 6 4 2" xfId="12525" xr:uid="{B57C35E5-0735-44E4-A9EB-8BBEA435509F}"/>
    <cellStyle name="Обычный 18 6 5" xfId="8793" xr:uid="{7502068B-EC88-4B83-A245-565B2ADA64EF}"/>
    <cellStyle name="Обычный 18 7" xfId="2839" xr:uid="{00000000-0005-0000-0000-000009030000}"/>
    <cellStyle name="Обычный 18 7 2" xfId="8856" xr:uid="{A7A38AD7-6A10-4D1C-BB8F-FE6CD5538B32}"/>
    <cellStyle name="Обычный 18 8" xfId="4083" xr:uid="{00000000-0005-0000-0000-00000A030000}"/>
    <cellStyle name="Обычный 18 8 2" xfId="10100" xr:uid="{136065A3-2359-40D8-BF82-2D71A74CF887}"/>
    <cellStyle name="Обычный 18 9" xfId="5327" xr:uid="{00000000-0005-0000-0000-00000B030000}"/>
    <cellStyle name="Обычный 18 9 2" xfId="11344" xr:uid="{36BB04C6-F453-4E46-B5D8-B11D1D3A2EDD}"/>
    <cellStyle name="Обычный 19" xfId="534" xr:uid="{00000000-0005-0000-0000-00000C030000}"/>
    <cellStyle name="Обычный 2" xfId="48" xr:uid="{00000000-0005-0000-0000-00000D030000}"/>
    <cellStyle name="Обычный 2 2" xfId="436" xr:uid="{00000000-0005-0000-0000-00000E030000}"/>
    <cellStyle name="Обычный 2 2 2" xfId="437" xr:uid="{00000000-0005-0000-0000-00000F030000}"/>
    <cellStyle name="Обычный 2 26 2" xfId="535" xr:uid="{00000000-0005-0000-0000-000010030000}"/>
    <cellStyle name="Обычный 2 3" xfId="49" xr:uid="{00000000-0005-0000-0000-000011030000}"/>
    <cellStyle name="Обычный 2 3 2" xfId="111" xr:uid="{00000000-0005-0000-0000-000012030000}"/>
    <cellStyle name="Обычный 2_2E95BEC8" xfId="438" xr:uid="{00000000-0005-0000-0000-000013030000}"/>
    <cellStyle name="Обычный 20" xfId="1743" xr:uid="{00000000-0005-0000-0000-000014030000}"/>
    <cellStyle name="Обычный 21" xfId="6518" xr:uid="{00000000-0005-0000-0000-000015030000}"/>
    <cellStyle name="Обычный 21 2" xfId="6520" xr:uid="{00000000-0005-0000-0000-000016030000}"/>
    <cellStyle name="Обычный 21 2 2" xfId="12537" xr:uid="{EFC8B81D-F355-4808-8260-1A6C3E0E7689}"/>
    <cellStyle name="Обычный 21 3" xfId="12535" xr:uid="{B7F5DD7D-B10B-4AAF-AE48-C41824033D95}"/>
    <cellStyle name="Обычный 22" xfId="2779" xr:uid="{00000000-0005-0000-0000-000017030000}"/>
    <cellStyle name="Обычный 3" xfId="50" xr:uid="{00000000-0005-0000-0000-000018030000}"/>
    <cellStyle name="Обычный 3 2" xfId="92" xr:uid="{00000000-0005-0000-0000-000019030000}"/>
    <cellStyle name="Обычный 3 2 2" xfId="93" xr:uid="{00000000-0005-0000-0000-00001A030000}"/>
    <cellStyle name="Обычный 3 2 2 2" xfId="536" xr:uid="{00000000-0005-0000-0000-00001B030000}"/>
    <cellStyle name="Обычный 3 2 2 3" xfId="699" xr:uid="{00000000-0005-0000-0000-00001C030000}"/>
    <cellStyle name="Обычный 3 2 3" xfId="914" xr:uid="{00000000-0005-0000-0000-00001D030000}"/>
    <cellStyle name="Обычный 3 21" xfId="537" xr:uid="{00000000-0005-0000-0000-00001E030000}"/>
    <cellStyle name="Обычный 3 3" xfId="94" xr:uid="{00000000-0005-0000-0000-00001F030000}"/>
    <cellStyle name="Обычный 3 3 2" xfId="915" xr:uid="{00000000-0005-0000-0000-000020030000}"/>
    <cellStyle name="Обычный 3 3 3" xfId="707" xr:uid="{00000000-0005-0000-0000-000021030000}"/>
    <cellStyle name="Обычный 3 4" xfId="112" xr:uid="{00000000-0005-0000-0000-000022030000}"/>
    <cellStyle name="Обычный 4" xfId="51" xr:uid="{00000000-0005-0000-0000-000023030000}"/>
    <cellStyle name="Обычный 4 2" xfId="52" xr:uid="{00000000-0005-0000-0000-000024030000}"/>
    <cellStyle name="Обычный 4 2 2 2" xfId="439" xr:uid="{00000000-0005-0000-0000-000025030000}"/>
    <cellStyle name="Обычный 4 21" xfId="440" xr:uid="{00000000-0005-0000-0000-000026030000}"/>
    <cellStyle name="Обычный 4 3" xfId="95" xr:uid="{00000000-0005-0000-0000-000027030000}"/>
    <cellStyle name="Обычный 5" xfId="53" xr:uid="{00000000-0005-0000-0000-000028030000}"/>
    <cellStyle name="Обычный 5 2" xfId="96" xr:uid="{00000000-0005-0000-0000-000029030000}"/>
    <cellStyle name="Обычный 5 2 2" xfId="54" xr:uid="{00000000-0005-0000-0000-00002A030000}"/>
    <cellStyle name="Обычный 5 2 2 2" xfId="115" xr:uid="{00000000-0005-0000-0000-00002B030000}"/>
    <cellStyle name="Обычный 5 3" xfId="113" xr:uid="{00000000-0005-0000-0000-00002C030000}"/>
    <cellStyle name="Обычный 5 4" xfId="1530" xr:uid="{00000000-0005-0000-0000-00002D030000}"/>
    <cellStyle name="Обычный 6" xfId="55" xr:uid="{00000000-0005-0000-0000-00002E030000}"/>
    <cellStyle name="Обычный 6 10" xfId="702" xr:uid="{00000000-0005-0000-0000-00002F030000}"/>
    <cellStyle name="Обычный 6 10 2" xfId="3197" xr:uid="{00000000-0005-0000-0000-000030030000}"/>
    <cellStyle name="Обычный 6 10 2 2" xfId="9214" xr:uid="{B45A5795-441F-49F3-B1FE-E384369D32FD}"/>
    <cellStyle name="Обычный 6 10 3" xfId="4441" xr:uid="{00000000-0005-0000-0000-000031030000}"/>
    <cellStyle name="Обычный 6 10 3 2" xfId="10458" xr:uid="{19947D67-BF81-4848-90B1-9E1E71B8BB50}"/>
    <cellStyle name="Обычный 6 10 4" xfId="5685" xr:uid="{00000000-0005-0000-0000-000032030000}"/>
    <cellStyle name="Обычный 6 10 4 2" xfId="11702" xr:uid="{A1EF3DC0-49C1-4638-B4BB-D3EC12FED798}"/>
    <cellStyle name="Обычный 6 10 5" xfId="1950" xr:uid="{00000000-0005-0000-0000-000033030000}"/>
    <cellStyle name="Обычный 6 10 5 2" xfId="7970" xr:uid="{AC76C20B-DA30-4EDD-9127-44E1E4504E35}"/>
    <cellStyle name="Обычный 6 10 6" xfId="6733" xr:uid="{43B75BB4-31EC-4AE2-9F82-90BB76D0E919}"/>
    <cellStyle name="Обычный 6 11" xfId="1117" xr:uid="{00000000-0005-0000-0000-000034030000}"/>
    <cellStyle name="Обычный 6 11 2" xfId="3608" xr:uid="{00000000-0005-0000-0000-000035030000}"/>
    <cellStyle name="Обычный 6 11 2 2" xfId="9625" xr:uid="{ACDBF407-B165-4745-A855-532EF7B26257}"/>
    <cellStyle name="Обычный 6 11 3" xfId="4852" xr:uid="{00000000-0005-0000-0000-000036030000}"/>
    <cellStyle name="Обычный 6 11 3 2" xfId="10869" xr:uid="{DE808B55-DE7C-4DBD-A2DA-21CCA16F76D8}"/>
    <cellStyle name="Обычный 6 11 4" xfId="6096" xr:uid="{00000000-0005-0000-0000-000037030000}"/>
    <cellStyle name="Обычный 6 11 4 2" xfId="12113" xr:uid="{4CCCA1E4-828B-45B6-8C2B-D3808A7B888C}"/>
    <cellStyle name="Обычный 6 11 5" xfId="2361" xr:uid="{00000000-0005-0000-0000-000038030000}"/>
    <cellStyle name="Обычный 6 11 5 2" xfId="8381" xr:uid="{0C717BDC-AAEE-4AFD-954C-E062AD1EEED4}"/>
    <cellStyle name="Обычный 6 11 6" xfId="7143" xr:uid="{1BEAFBD0-CFFD-4FD3-99BA-16A6325FE866}"/>
    <cellStyle name="Обычный 6 12" xfId="2786" xr:uid="{00000000-0005-0000-0000-000039030000}"/>
    <cellStyle name="Обычный 6 12 2" xfId="8803" xr:uid="{F68E0D21-F976-451E-A7FC-A177859906C8}"/>
    <cellStyle name="Обычный 6 13" xfId="4030" xr:uid="{00000000-0005-0000-0000-00003A030000}"/>
    <cellStyle name="Обычный 6 13 2" xfId="10047" xr:uid="{4754C16B-4F03-439D-BB30-D1585DC0EB56}"/>
    <cellStyle name="Обычный 6 14" xfId="5274" xr:uid="{00000000-0005-0000-0000-00003B030000}"/>
    <cellStyle name="Обычный 6 14 2" xfId="11291" xr:uid="{AA8D1163-7A92-4AAB-AF38-57FCF2858083}"/>
    <cellStyle name="Обычный 6 15" xfId="1538" xr:uid="{00000000-0005-0000-0000-00003C030000}"/>
    <cellStyle name="Обычный 6 15 2" xfId="7559" xr:uid="{11AEFD0B-45F2-4090-8B5F-6198A2314FC9}"/>
    <cellStyle name="Обычный 6 16" xfId="6526" xr:uid="{FF30BA3E-B977-47FB-A71F-457B695F9CBB}"/>
    <cellStyle name="Обычный 6 2" xfId="97" xr:uid="{00000000-0005-0000-0000-00003D030000}"/>
    <cellStyle name="Обычный 6 2 10" xfId="916" xr:uid="{00000000-0005-0000-0000-00003E030000}"/>
    <cellStyle name="Обычный 6 2 10 2" xfId="1327" xr:uid="{00000000-0005-0000-0000-00003F030000}"/>
    <cellStyle name="Обычный 6 2 10 2 2" xfId="3408" xr:uid="{00000000-0005-0000-0000-000040030000}"/>
    <cellStyle name="Обычный 6 2 10 2 2 2" xfId="9425" xr:uid="{7D5A1AEA-26D6-45A3-80E2-86B61B017E3F}"/>
    <cellStyle name="Обычный 6 2 10 2 3" xfId="4652" xr:uid="{00000000-0005-0000-0000-000041030000}"/>
    <cellStyle name="Обычный 6 2 10 2 3 2" xfId="10669" xr:uid="{3D2119B3-E8A1-43F5-80B4-BCEB29009BD3}"/>
    <cellStyle name="Обычный 6 2 10 2 4" xfId="5896" xr:uid="{00000000-0005-0000-0000-000042030000}"/>
    <cellStyle name="Обычный 6 2 10 2 4 2" xfId="11913" xr:uid="{EA666904-6F76-4920-B150-2B5B5008266A}"/>
    <cellStyle name="Обычный 6 2 10 2 5" xfId="2161" xr:uid="{00000000-0005-0000-0000-000043030000}"/>
    <cellStyle name="Обычный 6 2 10 2 5 2" xfId="8181" xr:uid="{8A1AC3D0-4BFE-4158-A48E-65F8037D06DB}"/>
    <cellStyle name="Обычный 6 2 10 2 6" xfId="7353" xr:uid="{A487E43F-4994-4DE8-9AC6-749D74EBBE8F}"/>
    <cellStyle name="Обычный 6 2 10 3" xfId="2572" xr:uid="{00000000-0005-0000-0000-000044030000}"/>
    <cellStyle name="Обычный 6 2 10 3 2" xfId="3819" xr:uid="{00000000-0005-0000-0000-000045030000}"/>
    <cellStyle name="Обычный 6 2 10 3 2 2" xfId="9836" xr:uid="{8CB2854D-BBC3-4A3C-A354-96362A4F7064}"/>
    <cellStyle name="Обычный 6 2 10 3 3" xfId="5063" xr:uid="{00000000-0005-0000-0000-000046030000}"/>
    <cellStyle name="Обычный 6 2 10 3 3 2" xfId="11080" xr:uid="{5AF09208-295B-4800-9587-0BCFB0DF90A3}"/>
    <cellStyle name="Обычный 6 2 10 3 4" xfId="6307" xr:uid="{00000000-0005-0000-0000-000047030000}"/>
    <cellStyle name="Обычный 6 2 10 3 4 2" xfId="12324" xr:uid="{242FF0C6-FEFC-442B-A7E7-DD19A2803B75}"/>
    <cellStyle name="Обычный 6 2 10 3 5" xfId="8592" xr:uid="{BD4055A8-3EF6-4794-9943-04B10BBF7557}"/>
    <cellStyle name="Обычный 6 2 10 4" xfId="2997" xr:uid="{00000000-0005-0000-0000-000048030000}"/>
    <cellStyle name="Обычный 6 2 10 4 2" xfId="9014" xr:uid="{0D391E09-F298-42AB-8DE4-70F961FFFDD8}"/>
    <cellStyle name="Обычный 6 2 10 5" xfId="4241" xr:uid="{00000000-0005-0000-0000-000049030000}"/>
    <cellStyle name="Обычный 6 2 10 5 2" xfId="10258" xr:uid="{8E56F1A9-C4A6-4505-8BDC-2C98ED7691B2}"/>
    <cellStyle name="Обычный 6 2 10 6" xfId="5485" xr:uid="{00000000-0005-0000-0000-00004A030000}"/>
    <cellStyle name="Обычный 6 2 10 6 2" xfId="11502" xr:uid="{9AB3C409-F0F7-47F3-A84A-4EE23E091A54}"/>
    <cellStyle name="Обычный 6 2 10 7" xfId="1750" xr:uid="{00000000-0005-0000-0000-00004B030000}"/>
    <cellStyle name="Обычный 6 2 10 7 2" xfId="7770" xr:uid="{6B42D34C-F106-4AF0-B9A4-69B109D52FB6}"/>
    <cellStyle name="Обычный 6 2 10 8" xfId="6943" xr:uid="{6F352A05-4B9F-4AD6-8286-63ECCD0DD10A}"/>
    <cellStyle name="Обычный 6 2 11" xfId="708" xr:uid="{00000000-0005-0000-0000-00004C030000}"/>
    <cellStyle name="Обычный 6 2 11 2" xfId="3202" xr:uid="{00000000-0005-0000-0000-00004D030000}"/>
    <cellStyle name="Обычный 6 2 11 2 2" xfId="9219" xr:uid="{7D5E0ED9-6EA5-4CED-BE56-B42E17509B91}"/>
    <cellStyle name="Обычный 6 2 11 3" xfId="4446" xr:uid="{00000000-0005-0000-0000-00004E030000}"/>
    <cellStyle name="Обычный 6 2 11 3 2" xfId="10463" xr:uid="{62C4A2D2-D51D-4F01-A877-F0C65CCE0608}"/>
    <cellStyle name="Обычный 6 2 11 4" xfId="5690" xr:uid="{00000000-0005-0000-0000-00004F030000}"/>
    <cellStyle name="Обычный 6 2 11 4 2" xfId="11707" xr:uid="{F5D656EB-A7B3-4B4B-BC2C-391A10C45D88}"/>
    <cellStyle name="Обычный 6 2 11 5" xfId="1955" xr:uid="{00000000-0005-0000-0000-000050030000}"/>
    <cellStyle name="Обычный 6 2 11 5 2" xfId="7975" xr:uid="{CDD3CFD3-F717-4F87-BA67-162118C509BA}"/>
    <cellStyle name="Обычный 6 2 11 6" xfId="6738" xr:uid="{D5DD3D55-1CFA-42A4-8F48-BC421E8B098C}"/>
    <cellStyle name="Обычный 6 2 12" xfId="1122" xr:uid="{00000000-0005-0000-0000-000051030000}"/>
    <cellStyle name="Обычный 6 2 12 2" xfId="3613" xr:uid="{00000000-0005-0000-0000-000052030000}"/>
    <cellStyle name="Обычный 6 2 12 2 2" xfId="9630" xr:uid="{7D5C43DE-54DE-45E2-AFDD-187409FF732B}"/>
    <cellStyle name="Обычный 6 2 12 3" xfId="4857" xr:uid="{00000000-0005-0000-0000-000053030000}"/>
    <cellStyle name="Обычный 6 2 12 3 2" xfId="10874" xr:uid="{B51527EC-E58E-48A0-AB5C-0CAEF468BA28}"/>
    <cellStyle name="Обычный 6 2 12 4" xfId="6101" xr:uid="{00000000-0005-0000-0000-000054030000}"/>
    <cellStyle name="Обычный 6 2 12 4 2" xfId="12118" xr:uid="{4B61873A-F8AB-411C-B7CB-DC2ED52DFD4C}"/>
    <cellStyle name="Обычный 6 2 12 5" xfId="2366" xr:uid="{00000000-0005-0000-0000-000055030000}"/>
    <cellStyle name="Обычный 6 2 12 5 2" xfId="8386" xr:uid="{45884B13-2208-4CDC-B62C-F7E29F5350EB}"/>
    <cellStyle name="Обычный 6 2 12 6" xfId="7148" xr:uid="{B762D21F-1DD6-4774-A50E-9949648EE7CC}"/>
    <cellStyle name="Обычный 6 2 13" xfId="2791" xr:uid="{00000000-0005-0000-0000-000056030000}"/>
    <cellStyle name="Обычный 6 2 13 2" xfId="8808" xr:uid="{6442925A-1062-4312-82C4-08D615C776A2}"/>
    <cellStyle name="Обычный 6 2 14" xfId="4035" xr:uid="{00000000-0005-0000-0000-000057030000}"/>
    <cellStyle name="Обычный 6 2 14 2" xfId="10052" xr:uid="{227BF748-8B4A-4F35-8E51-5EFBCCF0387F}"/>
    <cellStyle name="Обычный 6 2 15" xfId="5279" xr:uid="{00000000-0005-0000-0000-000058030000}"/>
    <cellStyle name="Обычный 6 2 15 2" xfId="11296" xr:uid="{51A2D391-BB0F-486C-B41A-28384278AD2A}"/>
    <cellStyle name="Обычный 6 2 16" xfId="1543" xr:uid="{00000000-0005-0000-0000-000059030000}"/>
    <cellStyle name="Обычный 6 2 16 2" xfId="7564" xr:uid="{11151334-63D3-4414-8117-AA0E567568FD}"/>
    <cellStyle name="Обычный 6 2 17" xfId="6531" xr:uid="{1FE36390-DB52-4C7A-8362-78F512C3D59A}"/>
    <cellStyle name="Обычный 6 2 2" xfId="538" xr:uid="{00000000-0005-0000-0000-00005A030000}"/>
    <cellStyle name="Обычный 6 2 2 10" xfId="758" xr:uid="{00000000-0005-0000-0000-00005B030000}"/>
    <cellStyle name="Обычный 6 2 2 10 2" xfId="3251" xr:uid="{00000000-0005-0000-0000-00005C030000}"/>
    <cellStyle name="Обычный 6 2 2 10 2 2" xfId="9268" xr:uid="{DE17935C-43D7-4AFA-9FCE-CBDDC4EA88D0}"/>
    <cellStyle name="Обычный 6 2 2 10 3" xfId="4495" xr:uid="{00000000-0005-0000-0000-00005D030000}"/>
    <cellStyle name="Обычный 6 2 2 10 3 2" xfId="10512" xr:uid="{168FEEDF-93A5-471C-AD6B-559855E3A02D}"/>
    <cellStyle name="Обычный 6 2 2 10 4" xfId="5739" xr:uid="{00000000-0005-0000-0000-00005E030000}"/>
    <cellStyle name="Обычный 6 2 2 10 4 2" xfId="11756" xr:uid="{37F681DB-F97E-4E9B-85B0-64D2707E0EAB}"/>
    <cellStyle name="Обычный 6 2 2 10 5" xfId="2004" xr:uid="{00000000-0005-0000-0000-00005F030000}"/>
    <cellStyle name="Обычный 6 2 2 10 5 2" xfId="8024" xr:uid="{BF6FFDC1-E577-485A-BD41-BBD1FDC3FF31}"/>
    <cellStyle name="Обычный 6 2 2 10 6" xfId="6787" xr:uid="{4FF84B4C-2B9F-4F2C-A177-1EE0FDE137F8}"/>
    <cellStyle name="Обычный 6 2 2 11" xfId="1171" xr:uid="{00000000-0005-0000-0000-000060030000}"/>
    <cellStyle name="Обычный 6 2 2 11 2" xfId="3662" xr:uid="{00000000-0005-0000-0000-000061030000}"/>
    <cellStyle name="Обычный 6 2 2 11 2 2" xfId="9679" xr:uid="{53B54FE7-D06F-4859-8AB5-6E7D13D19C77}"/>
    <cellStyle name="Обычный 6 2 2 11 3" xfId="4906" xr:uid="{00000000-0005-0000-0000-000062030000}"/>
    <cellStyle name="Обычный 6 2 2 11 3 2" xfId="10923" xr:uid="{06232D27-8FAA-42D2-A961-962AE4F8E0FD}"/>
    <cellStyle name="Обычный 6 2 2 11 4" xfId="6150" xr:uid="{00000000-0005-0000-0000-000063030000}"/>
    <cellStyle name="Обычный 6 2 2 11 4 2" xfId="12167" xr:uid="{907CB337-CCA5-4EB5-815E-3EF517321860}"/>
    <cellStyle name="Обычный 6 2 2 11 5" xfId="2415" xr:uid="{00000000-0005-0000-0000-000064030000}"/>
    <cellStyle name="Обычный 6 2 2 11 5 2" xfId="8435" xr:uid="{376C469E-5E03-4900-AE9C-B8EAD492C1E4}"/>
    <cellStyle name="Обычный 6 2 2 11 6" xfId="7197" xr:uid="{5286FC68-B56C-4DF2-B6FD-F6648D92B4C5}"/>
    <cellStyle name="Обычный 6 2 2 12" xfId="2840" xr:uid="{00000000-0005-0000-0000-000065030000}"/>
    <cellStyle name="Обычный 6 2 2 12 2" xfId="8857" xr:uid="{A8AF7A83-F2D2-403E-9219-C5180F7E56B0}"/>
    <cellStyle name="Обычный 6 2 2 13" xfId="4084" xr:uid="{00000000-0005-0000-0000-000066030000}"/>
    <cellStyle name="Обычный 6 2 2 13 2" xfId="10101" xr:uid="{2B71CDE0-2342-40E8-B327-BBBFF734EE9B}"/>
    <cellStyle name="Обычный 6 2 2 14" xfId="5328" xr:uid="{00000000-0005-0000-0000-000067030000}"/>
    <cellStyle name="Обычный 6 2 2 14 2" xfId="11345" xr:uid="{D49E90CF-40D6-4BA0-895A-39344B104C67}"/>
    <cellStyle name="Обычный 6 2 2 15" xfId="1592" xr:uid="{00000000-0005-0000-0000-000068030000}"/>
    <cellStyle name="Обычный 6 2 2 15 2" xfId="7613" xr:uid="{94FFBFC9-E6D1-4D7A-A027-63F8E8C9DAB8}"/>
    <cellStyle name="Обычный 6 2 2 16" xfId="6580" xr:uid="{F2EAAB5D-9A8D-4702-B576-E5506A14608C}"/>
    <cellStyle name="Обычный 6 2 2 2" xfId="539" xr:uid="{00000000-0005-0000-0000-000069030000}"/>
    <cellStyle name="Обычный 6 2 2 2 10" xfId="4085" xr:uid="{00000000-0005-0000-0000-00006A030000}"/>
    <cellStyle name="Обычный 6 2 2 2 10 2" xfId="10102" xr:uid="{2398705C-9445-42CB-8026-571DD624B589}"/>
    <cellStyle name="Обычный 6 2 2 2 11" xfId="5329" xr:uid="{00000000-0005-0000-0000-00006B030000}"/>
    <cellStyle name="Обычный 6 2 2 2 11 2" xfId="11346" xr:uid="{01BACEF7-1CD7-4930-8244-7C180A1E044D}"/>
    <cellStyle name="Обычный 6 2 2 2 12" xfId="1593" xr:uid="{00000000-0005-0000-0000-00006C030000}"/>
    <cellStyle name="Обычный 6 2 2 2 12 2" xfId="7614" xr:uid="{7F105E79-A88C-4783-B366-0851BA9B167D}"/>
    <cellStyle name="Обычный 6 2 2 2 13" xfId="6581" xr:uid="{F9C70642-F969-4760-B24E-95E43304902A}"/>
    <cellStyle name="Обычный 6 2 2 2 2" xfId="540" xr:uid="{00000000-0005-0000-0000-00006D030000}"/>
    <cellStyle name="Обычный 6 2 2 2 2 10" xfId="5330" xr:uid="{00000000-0005-0000-0000-00006E030000}"/>
    <cellStyle name="Обычный 6 2 2 2 2 10 2" xfId="11347" xr:uid="{FB071C62-13A5-4685-A5F0-A256B5122527}"/>
    <cellStyle name="Обычный 6 2 2 2 2 11" xfId="1594" xr:uid="{00000000-0005-0000-0000-00006F030000}"/>
    <cellStyle name="Обычный 6 2 2 2 2 11 2" xfId="7615" xr:uid="{8174FACE-8848-47C7-9948-189F989C32E8}"/>
    <cellStyle name="Обычный 6 2 2 2 2 12" xfId="6582" xr:uid="{D7D289A3-ED63-4F76-8543-BD57646D050A}"/>
    <cellStyle name="Обычный 6 2 2 2 2 2" xfId="541" xr:uid="{00000000-0005-0000-0000-000070030000}"/>
    <cellStyle name="Обычный 6 2 2 2 2 2 10" xfId="1595" xr:uid="{00000000-0005-0000-0000-000071030000}"/>
    <cellStyle name="Обычный 6 2 2 2 2 2 10 2" xfId="7616" xr:uid="{03BB3626-BD86-42B9-B157-6F53991DBDB8}"/>
    <cellStyle name="Обычный 6 2 2 2 2 2 11" xfId="6583" xr:uid="{9AE0D683-DBD5-4F50-A9C8-659A5F57096A}"/>
    <cellStyle name="Обычный 6 2 2 2 2 2 2" xfId="542" xr:uid="{00000000-0005-0000-0000-000072030000}"/>
    <cellStyle name="Обычный 6 2 2 2 2 2 2 2" xfId="970" xr:uid="{00000000-0005-0000-0000-000073030000}"/>
    <cellStyle name="Обычный 6 2 2 2 2 2 2 2 2" xfId="1380" xr:uid="{00000000-0005-0000-0000-000074030000}"/>
    <cellStyle name="Обычный 6 2 2 2 2 2 2 2 2 2" xfId="3461" xr:uid="{00000000-0005-0000-0000-000075030000}"/>
    <cellStyle name="Обычный 6 2 2 2 2 2 2 2 2 2 2" xfId="9478" xr:uid="{C24B6F88-51DF-46FF-88C2-55D2992C041D}"/>
    <cellStyle name="Обычный 6 2 2 2 2 2 2 2 2 3" xfId="4705" xr:uid="{00000000-0005-0000-0000-000076030000}"/>
    <cellStyle name="Обычный 6 2 2 2 2 2 2 2 2 3 2" xfId="10722" xr:uid="{694E45D1-474A-45F0-83BB-84E0767292DF}"/>
    <cellStyle name="Обычный 6 2 2 2 2 2 2 2 2 4" xfId="5949" xr:uid="{00000000-0005-0000-0000-000077030000}"/>
    <cellStyle name="Обычный 6 2 2 2 2 2 2 2 2 4 2" xfId="11966" xr:uid="{9AB24A13-0DEA-49DC-A23A-05FF39AD7E67}"/>
    <cellStyle name="Обычный 6 2 2 2 2 2 2 2 2 5" xfId="2214" xr:uid="{00000000-0005-0000-0000-000078030000}"/>
    <cellStyle name="Обычный 6 2 2 2 2 2 2 2 2 5 2" xfId="8234" xr:uid="{ABE181EA-6972-453C-BD45-2C8DEF8BA057}"/>
    <cellStyle name="Обычный 6 2 2 2 2 2 2 2 2 6" xfId="7406" xr:uid="{A73C7A12-AA30-4DEE-8F10-F21335741EF7}"/>
    <cellStyle name="Обычный 6 2 2 2 2 2 2 2 3" xfId="2625" xr:uid="{00000000-0005-0000-0000-000079030000}"/>
    <cellStyle name="Обычный 6 2 2 2 2 2 2 2 3 2" xfId="3872" xr:uid="{00000000-0005-0000-0000-00007A030000}"/>
    <cellStyle name="Обычный 6 2 2 2 2 2 2 2 3 2 2" xfId="9889" xr:uid="{9F52484C-8BDD-43BB-A1AA-85FC02399DE9}"/>
    <cellStyle name="Обычный 6 2 2 2 2 2 2 2 3 3" xfId="5116" xr:uid="{00000000-0005-0000-0000-00007B030000}"/>
    <cellStyle name="Обычный 6 2 2 2 2 2 2 2 3 3 2" xfId="11133" xr:uid="{F9D71AD4-C9A8-4F12-B385-584E51DB05EF}"/>
    <cellStyle name="Обычный 6 2 2 2 2 2 2 2 3 4" xfId="6360" xr:uid="{00000000-0005-0000-0000-00007C030000}"/>
    <cellStyle name="Обычный 6 2 2 2 2 2 2 2 3 4 2" xfId="12377" xr:uid="{5A677244-8F00-4E4D-A5AC-6FA19DF58B94}"/>
    <cellStyle name="Обычный 6 2 2 2 2 2 2 2 3 5" xfId="8645" xr:uid="{7916F396-D4BE-4C27-900D-9595EBA3893D}"/>
    <cellStyle name="Обычный 6 2 2 2 2 2 2 2 4" xfId="3050" xr:uid="{00000000-0005-0000-0000-00007D030000}"/>
    <cellStyle name="Обычный 6 2 2 2 2 2 2 2 4 2" xfId="9067" xr:uid="{4CAC7311-EA7A-4C2C-9504-FF65F6856AD8}"/>
    <cellStyle name="Обычный 6 2 2 2 2 2 2 2 5" xfId="4294" xr:uid="{00000000-0005-0000-0000-00007E030000}"/>
    <cellStyle name="Обычный 6 2 2 2 2 2 2 2 5 2" xfId="10311" xr:uid="{7E5088E6-7468-4E94-83CE-1B2AA498DE08}"/>
    <cellStyle name="Обычный 6 2 2 2 2 2 2 2 6" xfId="5538" xr:uid="{00000000-0005-0000-0000-00007F030000}"/>
    <cellStyle name="Обычный 6 2 2 2 2 2 2 2 6 2" xfId="11555" xr:uid="{E86C8099-D9E6-4F2B-95AA-CA57BBF18256}"/>
    <cellStyle name="Обычный 6 2 2 2 2 2 2 2 7" xfId="1803" xr:uid="{00000000-0005-0000-0000-000080030000}"/>
    <cellStyle name="Обычный 6 2 2 2 2 2 2 2 7 2" xfId="7823" xr:uid="{059A7DC1-91E4-4A77-BFC7-FF6ABCE1DFA3}"/>
    <cellStyle name="Обычный 6 2 2 2 2 2 2 2 8" xfId="6996" xr:uid="{86B3563F-695C-4E0D-9CD2-4411F545354F}"/>
    <cellStyle name="Обычный 6 2 2 2 2 2 2 3" xfId="762" xr:uid="{00000000-0005-0000-0000-000081030000}"/>
    <cellStyle name="Обычный 6 2 2 2 2 2 2 3 2" xfId="3255" xr:uid="{00000000-0005-0000-0000-000082030000}"/>
    <cellStyle name="Обычный 6 2 2 2 2 2 2 3 2 2" xfId="9272" xr:uid="{37D7F170-70FB-4BCC-9B20-ED6055BCF5FB}"/>
    <cellStyle name="Обычный 6 2 2 2 2 2 2 3 3" xfId="4499" xr:uid="{00000000-0005-0000-0000-000083030000}"/>
    <cellStyle name="Обычный 6 2 2 2 2 2 2 3 3 2" xfId="10516" xr:uid="{B27C3B03-BEDB-4201-8FE6-78F9E4DE6D7A}"/>
    <cellStyle name="Обычный 6 2 2 2 2 2 2 3 4" xfId="5743" xr:uid="{00000000-0005-0000-0000-000084030000}"/>
    <cellStyle name="Обычный 6 2 2 2 2 2 2 3 4 2" xfId="11760" xr:uid="{6E5A095B-F3B0-4936-B1E4-0F2BDB56C7EA}"/>
    <cellStyle name="Обычный 6 2 2 2 2 2 2 3 5" xfId="2008" xr:uid="{00000000-0005-0000-0000-000085030000}"/>
    <cellStyle name="Обычный 6 2 2 2 2 2 2 3 5 2" xfId="8028" xr:uid="{E505E0BE-5D39-48AA-B839-75EEC7706478}"/>
    <cellStyle name="Обычный 6 2 2 2 2 2 2 3 6" xfId="6791" xr:uid="{94DCC68D-8DD2-441B-B384-7826D419AA40}"/>
    <cellStyle name="Обычный 6 2 2 2 2 2 2 4" xfId="1175" xr:uid="{00000000-0005-0000-0000-000086030000}"/>
    <cellStyle name="Обычный 6 2 2 2 2 2 2 4 2" xfId="3666" xr:uid="{00000000-0005-0000-0000-000087030000}"/>
    <cellStyle name="Обычный 6 2 2 2 2 2 2 4 2 2" xfId="9683" xr:uid="{9B65F228-8ABC-4CE7-A639-905FC92FF345}"/>
    <cellStyle name="Обычный 6 2 2 2 2 2 2 4 3" xfId="4910" xr:uid="{00000000-0005-0000-0000-000088030000}"/>
    <cellStyle name="Обычный 6 2 2 2 2 2 2 4 3 2" xfId="10927" xr:uid="{1D221F5B-0B08-4E3C-BE80-A44A118414C5}"/>
    <cellStyle name="Обычный 6 2 2 2 2 2 2 4 4" xfId="6154" xr:uid="{00000000-0005-0000-0000-000089030000}"/>
    <cellStyle name="Обычный 6 2 2 2 2 2 2 4 4 2" xfId="12171" xr:uid="{9531161E-37B4-42B4-A450-D04168BA1026}"/>
    <cellStyle name="Обычный 6 2 2 2 2 2 2 4 5" xfId="2419" xr:uid="{00000000-0005-0000-0000-00008A030000}"/>
    <cellStyle name="Обычный 6 2 2 2 2 2 2 4 5 2" xfId="8439" xr:uid="{B669356E-6167-4C23-87BC-ACAE7816EFD3}"/>
    <cellStyle name="Обычный 6 2 2 2 2 2 2 4 6" xfId="7201" xr:uid="{51F7BBB1-3641-42E2-8384-7D3B4916BAD3}"/>
    <cellStyle name="Обычный 6 2 2 2 2 2 2 5" xfId="2844" xr:uid="{00000000-0005-0000-0000-00008B030000}"/>
    <cellStyle name="Обычный 6 2 2 2 2 2 2 5 2" xfId="8861" xr:uid="{59AE7D67-2E22-4470-98E1-B8803BA826B6}"/>
    <cellStyle name="Обычный 6 2 2 2 2 2 2 6" xfId="4088" xr:uid="{00000000-0005-0000-0000-00008C030000}"/>
    <cellStyle name="Обычный 6 2 2 2 2 2 2 6 2" xfId="10105" xr:uid="{B5EB658E-EFB8-4170-AE65-A3DA7684BA94}"/>
    <cellStyle name="Обычный 6 2 2 2 2 2 2 7" xfId="5332" xr:uid="{00000000-0005-0000-0000-00008D030000}"/>
    <cellStyle name="Обычный 6 2 2 2 2 2 2 7 2" xfId="11349" xr:uid="{B2D83166-64A5-4685-8B91-873458483BDA}"/>
    <cellStyle name="Обычный 6 2 2 2 2 2 2 8" xfId="1596" xr:uid="{00000000-0005-0000-0000-00008E030000}"/>
    <cellStyle name="Обычный 6 2 2 2 2 2 2 8 2" xfId="7617" xr:uid="{0F6A0D2F-5051-4A81-9C7B-3CA9F1F64A2E}"/>
    <cellStyle name="Обычный 6 2 2 2 2 2 2 9" xfId="6584" xr:uid="{98CAE5B6-3927-43FE-96A3-9B09A8E3E9E5}"/>
    <cellStyle name="Обычный 6 2 2 2 2 2 3" xfId="543" xr:uid="{00000000-0005-0000-0000-00008F030000}"/>
    <cellStyle name="Обычный 6 2 2 2 2 2 3 2" xfId="971" xr:uid="{00000000-0005-0000-0000-000090030000}"/>
    <cellStyle name="Обычный 6 2 2 2 2 2 3 2 2" xfId="1381" xr:uid="{00000000-0005-0000-0000-000091030000}"/>
    <cellStyle name="Обычный 6 2 2 2 2 2 3 2 2 2" xfId="3462" xr:uid="{00000000-0005-0000-0000-000092030000}"/>
    <cellStyle name="Обычный 6 2 2 2 2 2 3 2 2 2 2" xfId="9479" xr:uid="{7231C3C8-A7C7-4C2E-A65C-B78E14B03600}"/>
    <cellStyle name="Обычный 6 2 2 2 2 2 3 2 2 3" xfId="4706" xr:uid="{00000000-0005-0000-0000-000093030000}"/>
    <cellStyle name="Обычный 6 2 2 2 2 2 3 2 2 3 2" xfId="10723" xr:uid="{7EB627A1-F1A3-4674-84F7-452781DD3AE7}"/>
    <cellStyle name="Обычный 6 2 2 2 2 2 3 2 2 4" xfId="5950" xr:uid="{00000000-0005-0000-0000-000094030000}"/>
    <cellStyle name="Обычный 6 2 2 2 2 2 3 2 2 4 2" xfId="11967" xr:uid="{2015F208-9EC7-43D1-B08C-CC34FE87ED4C}"/>
    <cellStyle name="Обычный 6 2 2 2 2 2 3 2 2 5" xfId="2215" xr:uid="{00000000-0005-0000-0000-000095030000}"/>
    <cellStyle name="Обычный 6 2 2 2 2 2 3 2 2 5 2" xfId="8235" xr:uid="{400798F5-0F5D-44E7-8025-16E6FE5CE738}"/>
    <cellStyle name="Обычный 6 2 2 2 2 2 3 2 2 6" xfId="7407" xr:uid="{7B136DE8-6139-491B-97A7-766CEC80B092}"/>
    <cellStyle name="Обычный 6 2 2 2 2 2 3 2 3" xfId="2626" xr:uid="{00000000-0005-0000-0000-000096030000}"/>
    <cellStyle name="Обычный 6 2 2 2 2 2 3 2 3 2" xfId="3873" xr:uid="{00000000-0005-0000-0000-000097030000}"/>
    <cellStyle name="Обычный 6 2 2 2 2 2 3 2 3 2 2" xfId="9890" xr:uid="{4E61FCD2-8C33-4504-AF34-152E76B4E548}"/>
    <cellStyle name="Обычный 6 2 2 2 2 2 3 2 3 3" xfId="5117" xr:uid="{00000000-0005-0000-0000-000098030000}"/>
    <cellStyle name="Обычный 6 2 2 2 2 2 3 2 3 3 2" xfId="11134" xr:uid="{7EF6FFD1-EE3E-4967-AF39-11125256BEC1}"/>
    <cellStyle name="Обычный 6 2 2 2 2 2 3 2 3 4" xfId="6361" xr:uid="{00000000-0005-0000-0000-000099030000}"/>
    <cellStyle name="Обычный 6 2 2 2 2 2 3 2 3 4 2" xfId="12378" xr:uid="{23DB0152-9404-4F2F-BB4C-B84397F52100}"/>
    <cellStyle name="Обычный 6 2 2 2 2 2 3 2 3 5" xfId="8646" xr:uid="{6ADB659F-7D2E-4FF6-99D4-7F63C495C473}"/>
    <cellStyle name="Обычный 6 2 2 2 2 2 3 2 4" xfId="3051" xr:uid="{00000000-0005-0000-0000-00009A030000}"/>
    <cellStyle name="Обычный 6 2 2 2 2 2 3 2 4 2" xfId="9068" xr:uid="{8F890B22-6A6B-4265-84A1-7706D7E54889}"/>
    <cellStyle name="Обычный 6 2 2 2 2 2 3 2 5" xfId="4295" xr:uid="{00000000-0005-0000-0000-00009B030000}"/>
    <cellStyle name="Обычный 6 2 2 2 2 2 3 2 5 2" xfId="10312" xr:uid="{B6D1D865-691F-46D4-929E-647B840BFEDE}"/>
    <cellStyle name="Обычный 6 2 2 2 2 2 3 2 6" xfId="5539" xr:uid="{00000000-0005-0000-0000-00009C030000}"/>
    <cellStyle name="Обычный 6 2 2 2 2 2 3 2 6 2" xfId="11556" xr:uid="{0C570164-CA7B-4AC7-9C67-4F6AED5E6E1B}"/>
    <cellStyle name="Обычный 6 2 2 2 2 2 3 2 7" xfId="1804" xr:uid="{00000000-0005-0000-0000-00009D030000}"/>
    <cellStyle name="Обычный 6 2 2 2 2 2 3 2 7 2" xfId="7824" xr:uid="{4E4D1AE8-6EB6-492B-BBE7-F78E13A7CABC}"/>
    <cellStyle name="Обычный 6 2 2 2 2 2 3 2 8" xfId="6997" xr:uid="{92F7AF68-8963-47AF-A9A4-2998B1782222}"/>
    <cellStyle name="Обычный 6 2 2 2 2 2 3 3" xfId="763" xr:uid="{00000000-0005-0000-0000-00009E030000}"/>
    <cellStyle name="Обычный 6 2 2 2 2 2 3 3 2" xfId="3256" xr:uid="{00000000-0005-0000-0000-00009F030000}"/>
    <cellStyle name="Обычный 6 2 2 2 2 2 3 3 2 2" xfId="9273" xr:uid="{FDCDC30F-1FFE-4830-A97C-E55174527967}"/>
    <cellStyle name="Обычный 6 2 2 2 2 2 3 3 3" xfId="4500" xr:uid="{00000000-0005-0000-0000-0000A0030000}"/>
    <cellStyle name="Обычный 6 2 2 2 2 2 3 3 3 2" xfId="10517" xr:uid="{DE6AA721-0497-4B3E-8621-C78047953F0C}"/>
    <cellStyle name="Обычный 6 2 2 2 2 2 3 3 4" xfId="5744" xr:uid="{00000000-0005-0000-0000-0000A1030000}"/>
    <cellStyle name="Обычный 6 2 2 2 2 2 3 3 4 2" xfId="11761" xr:uid="{AE965977-E9C5-45EF-9BB3-A59542C8A1E4}"/>
    <cellStyle name="Обычный 6 2 2 2 2 2 3 3 5" xfId="2009" xr:uid="{00000000-0005-0000-0000-0000A2030000}"/>
    <cellStyle name="Обычный 6 2 2 2 2 2 3 3 5 2" xfId="8029" xr:uid="{3E05A923-1C52-4CFA-8EDE-7CD4DDE3E2BE}"/>
    <cellStyle name="Обычный 6 2 2 2 2 2 3 3 6" xfId="6792" xr:uid="{CAF588F8-FEBE-4ED5-B73E-23A018814426}"/>
    <cellStyle name="Обычный 6 2 2 2 2 2 3 4" xfId="1176" xr:uid="{00000000-0005-0000-0000-0000A3030000}"/>
    <cellStyle name="Обычный 6 2 2 2 2 2 3 4 2" xfId="3667" xr:uid="{00000000-0005-0000-0000-0000A4030000}"/>
    <cellStyle name="Обычный 6 2 2 2 2 2 3 4 2 2" xfId="9684" xr:uid="{40210FFD-B271-4792-80D6-F3C15500D5A0}"/>
    <cellStyle name="Обычный 6 2 2 2 2 2 3 4 3" xfId="4911" xr:uid="{00000000-0005-0000-0000-0000A5030000}"/>
    <cellStyle name="Обычный 6 2 2 2 2 2 3 4 3 2" xfId="10928" xr:uid="{CAD63350-837F-40D8-BB41-F475FBCD3DE1}"/>
    <cellStyle name="Обычный 6 2 2 2 2 2 3 4 4" xfId="6155" xr:uid="{00000000-0005-0000-0000-0000A6030000}"/>
    <cellStyle name="Обычный 6 2 2 2 2 2 3 4 4 2" xfId="12172" xr:uid="{0A908BEC-304E-4380-AE7D-1EA529791CE9}"/>
    <cellStyle name="Обычный 6 2 2 2 2 2 3 4 5" xfId="2420" xr:uid="{00000000-0005-0000-0000-0000A7030000}"/>
    <cellStyle name="Обычный 6 2 2 2 2 2 3 4 5 2" xfId="8440" xr:uid="{495539DC-9F67-4D18-98BF-E71408BE6B1B}"/>
    <cellStyle name="Обычный 6 2 2 2 2 2 3 4 6" xfId="7202" xr:uid="{2BBE0BED-3964-4D2C-A8FF-C7127F007CFC}"/>
    <cellStyle name="Обычный 6 2 2 2 2 2 3 5" xfId="2845" xr:uid="{00000000-0005-0000-0000-0000A8030000}"/>
    <cellStyle name="Обычный 6 2 2 2 2 2 3 5 2" xfId="8862" xr:uid="{CCBC7495-77F9-484A-BB26-587A816766F5}"/>
    <cellStyle name="Обычный 6 2 2 2 2 2 3 6" xfId="4089" xr:uid="{00000000-0005-0000-0000-0000A9030000}"/>
    <cellStyle name="Обычный 6 2 2 2 2 2 3 6 2" xfId="10106" xr:uid="{890ED0D6-EF8B-4400-A6EC-6FFFB84F2BA2}"/>
    <cellStyle name="Обычный 6 2 2 2 2 2 3 7" xfId="5333" xr:uid="{00000000-0005-0000-0000-0000AA030000}"/>
    <cellStyle name="Обычный 6 2 2 2 2 2 3 7 2" xfId="11350" xr:uid="{42B63AD0-53A5-444A-AB95-7CDB6FF7F577}"/>
    <cellStyle name="Обычный 6 2 2 2 2 2 3 8" xfId="1597" xr:uid="{00000000-0005-0000-0000-0000AB030000}"/>
    <cellStyle name="Обычный 6 2 2 2 2 2 3 8 2" xfId="7618" xr:uid="{33238492-A996-45EA-965B-EF15F2EEB007}"/>
    <cellStyle name="Обычный 6 2 2 2 2 2 3 9" xfId="6585" xr:uid="{D119A94F-9383-4C88-90A7-DDBDF341E515}"/>
    <cellStyle name="Обычный 6 2 2 2 2 2 4" xfId="969" xr:uid="{00000000-0005-0000-0000-0000AC030000}"/>
    <cellStyle name="Обычный 6 2 2 2 2 2 4 2" xfId="1379" xr:uid="{00000000-0005-0000-0000-0000AD030000}"/>
    <cellStyle name="Обычный 6 2 2 2 2 2 4 2 2" xfId="3460" xr:uid="{00000000-0005-0000-0000-0000AE030000}"/>
    <cellStyle name="Обычный 6 2 2 2 2 2 4 2 2 2" xfId="9477" xr:uid="{01D85F49-B860-45BB-8632-D6401981234B}"/>
    <cellStyle name="Обычный 6 2 2 2 2 2 4 2 3" xfId="4704" xr:uid="{00000000-0005-0000-0000-0000AF030000}"/>
    <cellStyle name="Обычный 6 2 2 2 2 2 4 2 3 2" xfId="10721" xr:uid="{F2738CAA-E555-4F9B-BF0B-90D56A7AD907}"/>
    <cellStyle name="Обычный 6 2 2 2 2 2 4 2 4" xfId="5948" xr:uid="{00000000-0005-0000-0000-0000B0030000}"/>
    <cellStyle name="Обычный 6 2 2 2 2 2 4 2 4 2" xfId="11965" xr:uid="{BC7C0C27-5284-41D1-ACE3-89F310F8C21D}"/>
    <cellStyle name="Обычный 6 2 2 2 2 2 4 2 5" xfId="2213" xr:uid="{00000000-0005-0000-0000-0000B1030000}"/>
    <cellStyle name="Обычный 6 2 2 2 2 2 4 2 5 2" xfId="8233" xr:uid="{A12C9CA9-BFE3-4453-AA37-B6062A604E75}"/>
    <cellStyle name="Обычный 6 2 2 2 2 2 4 2 6" xfId="7405" xr:uid="{4F8D82BB-F1F8-4E82-9998-4933C1C8C00A}"/>
    <cellStyle name="Обычный 6 2 2 2 2 2 4 3" xfId="2624" xr:uid="{00000000-0005-0000-0000-0000B2030000}"/>
    <cellStyle name="Обычный 6 2 2 2 2 2 4 3 2" xfId="3871" xr:uid="{00000000-0005-0000-0000-0000B3030000}"/>
    <cellStyle name="Обычный 6 2 2 2 2 2 4 3 2 2" xfId="9888" xr:uid="{36D0036D-30DF-4B0F-8F54-3C932E5ADC1A}"/>
    <cellStyle name="Обычный 6 2 2 2 2 2 4 3 3" xfId="5115" xr:uid="{00000000-0005-0000-0000-0000B4030000}"/>
    <cellStyle name="Обычный 6 2 2 2 2 2 4 3 3 2" xfId="11132" xr:uid="{0AFD1F67-34D2-44A3-A4F1-735BC46F4A5D}"/>
    <cellStyle name="Обычный 6 2 2 2 2 2 4 3 4" xfId="6359" xr:uid="{00000000-0005-0000-0000-0000B5030000}"/>
    <cellStyle name="Обычный 6 2 2 2 2 2 4 3 4 2" xfId="12376" xr:uid="{80E567E6-06D6-4413-AA8F-3C5636415A61}"/>
    <cellStyle name="Обычный 6 2 2 2 2 2 4 3 5" xfId="8644" xr:uid="{4CF3D645-387A-40A4-B604-89563F5BBFAA}"/>
    <cellStyle name="Обычный 6 2 2 2 2 2 4 4" xfId="3049" xr:uid="{00000000-0005-0000-0000-0000B6030000}"/>
    <cellStyle name="Обычный 6 2 2 2 2 2 4 4 2" xfId="9066" xr:uid="{121CF479-4C33-4611-A347-95EC63F0C60D}"/>
    <cellStyle name="Обычный 6 2 2 2 2 2 4 5" xfId="4293" xr:uid="{00000000-0005-0000-0000-0000B7030000}"/>
    <cellStyle name="Обычный 6 2 2 2 2 2 4 5 2" xfId="10310" xr:uid="{0BFB9AF0-7B43-4FB8-969C-F445AE4ABF09}"/>
    <cellStyle name="Обычный 6 2 2 2 2 2 4 6" xfId="5537" xr:uid="{00000000-0005-0000-0000-0000B8030000}"/>
    <cellStyle name="Обычный 6 2 2 2 2 2 4 6 2" xfId="11554" xr:uid="{1C480646-C381-4452-A8AF-E939D8D82C9B}"/>
    <cellStyle name="Обычный 6 2 2 2 2 2 4 7" xfId="1802" xr:uid="{00000000-0005-0000-0000-0000B9030000}"/>
    <cellStyle name="Обычный 6 2 2 2 2 2 4 7 2" xfId="7822" xr:uid="{CF4119F1-C776-452D-AF6E-B965369960B8}"/>
    <cellStyle name="Обычный 6 2 2 2 2 2 4 8" xfId="6995" xr:uid="{A0A75A72-D8C9-4F33-B87B-C7CC8C989587}"/>
    <cellStyle name="Обычный 6 2 2 2 2 2 5" xfId="761" xr:uid="{00000000-0005-0000-0000-0000BA030000}"/>
    <cellStyle name="Обычный 6 2 2 2 2 2 5 2" xfId="3254" xr:uid="{00000000-0005-0000-0000-0000BB030000}"/>
    <cellStyle name="Обычный 6 2 2 2 2 2 5 2 2" xfId="9271" xr:uid="{E817DB06-2F28-4D6A-B262-A8D308A6530E}"/>
    <cellStyle name="Обычный 6 2 2 2 2 2 5 3" xfId="4498" xr:uid="{00000000-0005-0000-0000-0000BC030000}"/>
    <cellStyle name="Обычный 6 2 2 2 2 2 5 3 2" xfId="10515" xr:uid="{3E659766-9392-4732-8839-AF825DA218B0}"/>
    <cellStyle name="Обычный 6 2 2 2 2 2 5 4" xfId="5742" xr:uid="{00000000-0005-0000-0000-0000BD030000}"/>
    <cellStyle name="Обычный 6 2 2 2 2 2 5 4 2" xfId="11759" xr:uid="{DF885A82-62ED-4C99-BA9C-548DB54C09EC}"/>
    <cellStyle name="Обычный 6 2 2 2 2 2 5 5" xfId="2007" xr:uid="{00000000-0005-0000-0000-0000BE030000}"/>
    <cellStyle name="Обычный 6 2 2 2 2 2 5 5 2" xfId="8027" xr:uid="{30850F3F-30B0-40D1-8267-24E2E9ED376B}"/>
    <cellStyle name="Обычный 6 2 2 2 2 2 5 6" xfId="6790" xr:uid="{7DF2B4C7-3D3B-4E7E-A8A5-8C18FFC00005}"/>
    <cellStyle name="Обычный 6 2 2 2 2 2 6" xfId="1174" xr:uid="{00000000-0005-0000-0000-0000BF030000}"/>
    <cellStyle name="Обычный 6 2 2 2 2 2 6 2" xfId="3665" xr:uid="{00000000-0005-0000-0000-0000C0030000}"/>
    <cellStyle name="Обычный 6 2 2 2 2 2 6 2 2" xfId="9682" xr:uid="{341D236A-810D-4749-AC1E-BA33C5015411}"/>
    <cellStyle name="Обычный 6 2 2 2 2 2 6 3" xfId="4909" xr:uid="{00000000-0005-0000-0000-0000C1030000}"/>
    <cellStyle name="Обычный 6 2 2 2 2 2 6 3 2" xfId="10926" xr:uid="{844BFC70-7A41-4DBE-BE21-A08CAC522541}"/>
    <cellStyle name="Обычный 6 2 2 2 2 2 6 4" xfId="6153" xr:uid="{00000000-0005-0000-0000-0000C2030000}"/>
    <cellStyle name="Обычный 6 2 2 2 2 2 6 4 2" xfId="12170" xr:uid="{2EBFD289-D7DB-4D3C-9197-390CF21A21D7}"/>
    <cellStyle name="Обычный 6 2 2 2 2 2 6 5" xfId="2418" xr:uid="{00000000-0005-0000-0000-0000C3030000}"/>
    <cellStyle name="Обычный 6 2 2 2 2 2 6 5 2" xfId="8438" xr:uid="{230497CA-28A9-419E-9C1C-A1FBF64EE5F6}"/>
    <cellStyle name="Обычный 6 2 2 2 2 2 6 6" xfId="7200" xr:uid="{572A6B87-14FC-4D40-9808-15AF6677F581}"/>
    <cellStyle name="Обычный 6 2 2 2 2 2 7" xfId="2843" xr:uid="{00000000-0005-0000-0000-0000C4030000}"/>
    <cellStyle name="Обычный 6 2 2 2 2 2 7 2" xfId="8860" xr:uid="{6837B0CE-8ED5-452F-965C-88819078ACC3}"/>
    <cellStyle name="Обычный 6 2 2 2 2 2 8" xfId="4087" xr:uid="{00000000-0005-0000-0000-0000C5030000}"/>
    <cellStyle name="Обычный 6 2 2 2 2 2 8 2" xfId="10104" xr:uid="{C9BFE5D6-FA84-43DA-9C73-44259973E675}"/>
    <cellStyle name="Обычный 6 2 2 2 2 2 9" xfId="5331" xr:uid="{00000000-0005-0000-0000-0000C6030000}"/>
    <cellStyle name="Обычный 6 2 2 2 2 2 9 2" xfId="11348" xr:uid="{F97B0D58-6C2E-4563-8718-6BE00BC25750}"/>
    <cellStyle name="Обычный 6 2 2 2 2 3" xfId="544" xr:uid="{00000000-0005-0000-0000-0000C7030000}"/>
    <cellStyle name="Обычный 6 2 2 2 2 3 2" xfId="972" xr:uid="{00000000-0005-0000-0000-0000C8030000}"/>
    <cellStyle name="Обычный 6 2 2 2 2 3 2 2" xfId="1382" xr:uid="{00000000-0005-0000-0000-0000C9030000}"/>
    <cellStyle name="Обычный 6 2 2 2 2 3 2 2 2" xfId="3463" xr:uid="{00000000-0005-0000-0000-0000CA030000}"/>
    <cellStyle name="Обычный 6 2 2 2 2 3 2 2 2 2" xfId="9480" xr:uid="{7A8244E5-8E3A-47C2-AC81-B62F1484816E}"/>
    <cellStyle name="Обычный 6 2 2 2 2 3 2 2 3" xfId="4707" xr:uid="{00000000-0005-0000-0000-0000CB030000}"/>
    <cellStyle name="Обычный 6 2 2 2 2 3 2 2 3 2" xfId="10724" xr:uid="{2DE2F8E1-382A-4096-B999-E8B277D8821F}"/>
    <cellStyle name="Обычный 6 2 2 2 2 3 2 2 4" xfId="5951" xr:uid="{00000000-0005-0000-0000-0000CC030000}"/>
    <cellStyle name="Обычный 6 2 2 2 2 3 2 2 4 2" xfId="11968" xr:uid="{3898F170-11D7-47C6-B88A-69C1EC2885D3}"/>
    <cellStyle name="Обычный 6 2 2 2 2 3 2 2 5" xfId="2216" xr:uid="{00000000-0005-0000-0000-0000CD030000}"/>
    <cellStyle name="Обычный 6 2 2 2 2 3 2 2 5 2" xfId="8236" xr:uid="{F4AA3457-4753-4CAB-89D1-EC0D11B42CD9}"/>
    <cellStyle name="Обычный 6 2 2 2 2 3 2 2 6" xfId="7408" xr:uid="{50C92E23-685A-4C74-886D-1FDE799BEC82}"/>
    <cellStyle name="Обычный 6 2 2 2 2 3 2 3" xfId="2627" xr:uid="{00000000-0005-0000-0000-0000CE030000}"/>
    <cellStyle name="Обычный 6 2 2 2 2 3 2 3 2" xfId="3874" xr:uid="{00000000-0005-0000-0000-0000CF030000}"/>
    <cellStyle name="Обычный 6 2 2 2 2 3 2 3 2 2" xfId="9891" xr:uid="{9167ECC6-6FD1-4398-942D-57169CB80477}"/>
    <cellStyle name="Обычный 6 2 2 2 2 3 2 3 3" xfId="5118" xr:uid="{00000000-0005-0000-0000-0000D0030000}"/>
    <cellStyle name="Обычный 6 2 2 2 2 3 2 3 3 2" xfId="11135" xr:uid="{425DA925-CF18-4140-B328-73A397B00514}"/>
    <cellStyle name="Обычный 6 2 2 2 2 3 2 3 4" xfId="6362" xr:uid="{00000000-0005-0000-0000-0000D1030000}"/>
    <cellStyle name="Обычный 6 2 2 2 2 3 2 3 4 2" xfId="12379" xr:uid="{361D202C-72A9-4583-9FDB-D80CFFF66F57}"/>
    <cellStyle name="Обычный 6 2 2 2 2 3 2 3 5" xfId="8647" xr:uid="{B2BD2F85-3A36-4053-9850-360B5AD53B39}"/>
    <cellStyle name="Обычный 6 2 2 2 2 3 2 4" xfId="3052" xr:uid="{00000000-0005-0000-0000-0000D2030000}"/>
    <cellStyle name="Обычный 6 2 2 2 2 3 2 4 2" xfId="9069" xr:uid="{CEF70C70-AC18-45BA-843A-8330D27EB052}"/>
    <cellStyle name="Обычный 6 2 2 2 2 3 2 5" xfId="4296" xr:uid="{00000000-0005-0000-0000-0000D3030000}"/>
    <cellStyle name="Обычный 6 2 2 2 2 3 2 5 2" xfId="10313" xr:uid="{27F14545-E884-4994-9950-27F1A5E749DD}"/>
    <cellStyle name="Обычный 6 2 2 2 2 3 2 6" xfId="5540" xr:uid="{00000000-0005-0000-0000-0000D4030000}"/>
    <cellStyle name="Обычный 6 2 2 2 2 3 2 6 2" xfId="11557" xr:uid="{A168C050-48F1-41CD-85CC-60FFC5D0CC72}"/>
    <cellStyle name="Обычный 6 2 2 2 2 3 2 7" xfId="1805" xr:uid="{00000000-0005-0000-0000-0000D5030000}"/>
    <cellStyle name="Обычный 6 2 2 2 2 3 2 7 2" xfId="7825" xr:uid="{A8EA476D-5F09-4344-B6BE-AEAD6BCF6325}"/>
    <cellStyle name="Обычный 6 2 2 2 2 3 2 8" xfId="6998" xr:uid="{A8346BB0-666C-4D99-9FFB-2BAEC7C552CB}"/>
    <cellStyle name="Обычный 6 2 2 2 2 3 3" xfId="764" xr:uid="{00000000-0005-0000-0000-0000D6030000}"/>
    <cellStyle name="Обычный 6 2 2 2 2 3 3 2" xfId="3257" xr:uid="{00000000-0005-0000-0000-0000D7030000}"/>
    <cellStyle name="Обычный 6 2 2 2 2 3 3 2 2" xfId="9274" xr:uid="{6ED2A4B9-AA3B-4AA5-844C-14644A28425D}"/>
    <cellStyle name="Обычный 6 2 2 2 2 3 3 3" xfId="4501" xr:uid="{00000000-0005-0000-0000-0000D8030000}"/>
    <cellStyle name="Обычный 6 2 2 2 2 3 3 3 2" xfId="10518" xr:uid="{A276B6BC-959E-43A9-9D74-248340A18242}"/>
    <cellStyle name="Обычный 6 2 2 2 2 3 3 4" xfId="5745" xr:uid="{00000000-0005-0000-0000-0000D9030000}"/>
    <cellStyle name="Обычный 6 2 2 2 2 3 3 4 2" xfId="11762" xr:uid="{4CED319E-A461-41A9-8376-A9A0E82D68BE}"/>
    <cellStyle name="Обычный 6 2 2 2 2 3 3 5" xfId="2010" xr:uid="{00000000-0005-0000-0000-0000DA030000}"/>
    <cellStyle name="Обычный 6 2 2 2 2 3 3 5 2" xfId="8030" xr:uid="{EE06642F-6949-4426-8202-400D9B402B7C}"/>
    <cellStyle name="Обычный 6 2 2 2 2 3 3 6" xfId="6793" xr:uid="{F7FD9A79-D2D5-4DA0-A77A-313ECC70DBFB}"/>
    <cellStyle name="Обычный 6 2 2 2 2 3 4" xfId="1177" xr:uid="{00000000-0005-0000-0000-0000DB030000}"/>
    <cellStyle name="Обычный 6 2 2 2 2 3 4 2" xfId="3668" xr:uid="{00000000-0005-0000-0000-0000DC030000}"/>
    <cellStyle name="Обычный 6 2 2 2 2 3 4 2 2" xfId="9685" xr:uid="{61C0DC8E-C4C3-4FF3-9FAD-130D0D920C15}"/>
    <cellStyle name="Обычный 6 2 2 2 2 3 4 3" xfId="4912" xr:uid="{00000000-0005-0000-0000-0000DD030000}"/>
    <cellStyle name="Обычный 6 2 2 2 2 3 4 3 2" xfId="10929" xr:uid="{267A1AC6-5145-4686-8F87-60C3DC8CB22E}"/>
    <cellStyle name="Обычный 6 2 2 2 2 3 4 4" xfId="6156" xr:uid="{00000000-0005-0000-0000-0000DE030000}"/>
    <cellStyle name="Обычный 6 2 2 2 2 3 4 4 2" xfId="12173" xr:uid="{3F6AFB2E-EDB6-493C-940F-4F28986A8799}"/>
    <cellStyle name="Обычный 6 2 2 2 2 3 4 5" xfId="2421" xr:uid="{00000000-0005-0000-0000-0000DF030000}"/>
    <cellStyle name="Обычный 6 2 2 2 2 3 4 5 2" xfId="8441" xr:uid="{9F67A418-2F63-47FE-A0E4-1EA52ACB1FEF}"/>
    <cellStyle name="Обычный 6 2 2 2 2 3 4 6" xfId="7203" xr:uid="{7740AFAE-1DEB-4275-BB73-2A52F5ABA3CA}"/>
    <cellStyle name="Обычный 6 2 2 2 2 3 5" xfId="2846" xr:uid="{00000000-0005-0000-0000-0000E0030000}"/>
    <cellStyle name="Обычный 6 2 2 2 2 3 5 2" xfId="8863" xr:uid="{A4831E81-74C6-457A-858F-1B92B9B6A651}"/>
    <cellStyle name="Обычный 6 2 2 2 2 3 6" xfId="4090" xr:uid="{00000000-0005-0000-0000-0000E1030000}"/>
    <cellStyle name="Обычный 6 2 2 2 2 3 6 2" xfId="10107" xr:uid="{39477D82-4908-4FEB-A9E6-55C19B48999B}"/>
    <cellStyle name="Обычный 6 2 2 2 2 3 7" xfId="5334" xr:uid="{00000000-0005-0000-0000-0000E2030000}"/>
    <cellStyle name="Обычный 6 2 2 2 2 3 7 2" xfId="11351" xr:uid="{25075470-4A28-4B00-9D04-79B4A13725EA}"/>
    <cellStyle name="Обычный 6 2 2 2 2 3 8" xfId="1598" xr:uid="{00000000-0005-0000-0000-0000E3030000}"/>
    <cellStyle name="Обычный 6 2 2 2 2 3 8 2" xfId="7619" xr:uid="{50DF123C-9723-4385-9B2B-5AFD254B5AEE}"/>
    <cellStyle name="Обычный 6 2 2 2 2 3 9" xfId="6586" xr:uid="{837A7359-C89D-44A8-ABC2-2E53AFCB6243}"/>
    <cellStyle name="Обычный 6 2 2 2 2 4" xfId="545" xr:uid="{00000000-0005-0000-0000-0000E4030000}"/>
    <cellStyle name="Обычный 6 2 2 2 2 4 2" xfId="973" xr:uid="{00000000-0005-0000-0000-0000E5030000}"/>
    <cellStyle name="Обычный 6 2 2 2 2 4 2 2" xfId="1383" xr:uid="{00000000-0005-0000-0000-0000E6030000}"/>
    <cellStyle name="Обычный 6 2 2 2 2 4 2 2 2" xfId="3464" xr:uid="{00000000-0005-0000-0000-0000E7030000}"/>
    <cellStyle name="Обычный 6 2 2 2 2 4 2 2 2 2" xfId="9481" xr:uid="{81AFFFCA-AE00-4922-A83A-D07AC70B8560}"/>
    <cellStyle name="Обычный 6 2 2 2 2 4 2 2 3" xfId="4708" xr:uid="{00000000-0005-0000-0000-0000E8030000}"/>
    <cellStyle name="Обычный 6 2 2 2 2 4 2 2 3 2" xfId="10725" xr:uid="{7D7C8FCE-23A7-4576-B87C-2AA931AD224F}"/>
    <cellStyle name="Обычный 6 2 2 2 2 4 2 2 4" xfId="5952" xr:uid="{00000000-0005-0000-0000-0000E9030000}"/>
    <cellStyle name="Обычный 6 2 2 2 2 4 2 2 4 2" xfId="11969" xr:uid="{A43F5DC9-85B9-4051-83CA-D34BB247C275}"/>
    <cellStyle name="Обычный 6 2 2 2 2 4 2 2 5" xfId="2217" xr:uid="{00000000-0005-0000-0000-0000EA030000}"/>
    <cellStyle name="Обычный 6 2 2 2 2 4 2 2 5 2" xfId="8237" xr:uid="{EF4AFA78-EB53-4C75-8A21-6A4364C695CB}"/>
    <cellStyle name="Обычный 6 2 2 2 2 4 2 2 6" xfId="7409" xr:uid="{603CECC7-22A1-45DE-8F9C-3824FBA8DFA6}"/>
    <cellStyle name="Обычный 6 2 2 2 2 4 2 3" xfId="2628" xr:uid="{00000000-0005-0000-0000-0000EB030000}"/>
    <cellStyle name="Обычный 6 2 2 2 2 4 2 3 2" xfId="3875" xr:uid="{00000000-0005-0000-0000-0000EC030000}"/>
    <cellStyle name="Обычный 6 2 2 2 2 4 2 3 2 2" xfId="9892" xr:uid="{FE1E1493-10C6-4B5D-B74F-F0849A76133B}"/>
    <cellStyle name="Обычный 6 2 2 2 2 4 2 3 3" xfId="5119" xr:uid="{00000000-0005-0000-0000-0000ED030000}"/>
    <cellStyle name="Обычный 6 2 2 2 2 4 2 3 3 2" xfId="11136" xr:uid="{1F146D78-26E4-4467-83AE-B327347155A9}"/>
    <cellStyle name="Обычный 6 2 2 2 2 4 2 3 4" xfId="6363" xr:uid="{00000000-0005-0000-0000-0000EE030000}"/>
    <cellStyle name="Обычный 6 2 2 2 2 4 2 3 4 2" xfId="12380" xr:uid="{76A4361E-43FA-4311-A30D-63B6A569C7C7}"/>
    <cellStyle name="Обычный 6 2 2 2 2 4 2 3 5" xfId="8648" xr:uid="{B37C3A92-BE1B-418C-ADBD-34812A16955D}"/>
    <cellStyle name="Обычный 6 2 2 2 2 4 2 4" xfId="3053" xr:uid="{00000000-0005-0000-0000-0000EF030000}"/>
    <cellStyle name="Обычный 6 2 2 2 2 4 2 4 2" xfId="9070" xr:uid="{0B5ECA6D-3E78-4983-9210-12782D61FD85}"/>
    <cellStyle name="Обычный 6 2 2 2 2 4 2 5" xfId="4297" xr:uid="{00000000-0005-0000-0000-0000F0030000}"/>
    <cellStyle name="Обычный 6 2 2 2 2 4 2 5 2" xfId="10314" xr:uid="{03CD893A-F071-4E58-A799-BD5DCC0FF027}"/>
    <cellStyle name="Обычный 6 2 2 2 2 4 2 6" xfId="5541" xr:uid="{00000000-0005-0000-0000-0000F1030000}"/>
    <cellStyle name="Обычный 6 2 2 2 2 4 2 6 2" xfId="11558" xr:uid="{2CF271EF-B5EF-4FC8-84FD-85A868F7C96B}"/>
    <cellStyle name="Обычный 6 2 2 2 2 4 2 7" xfId="1806" xr:uid="{00000000-0005-0000-0000-0000F2030000}"/>
    <cellStyle name="Обычный 6 2 2 2 2 4 2 7 2" xfId="7826" xr:uid="{1A925765-6FE5-410F-8199-8EC3B02E7F65}"/>
    <cellStyle name="Обычный 6 2 2 2 2 4 2 8" xfId="6999" xr:uid="{0BC9F997-904C-4152-BB52-3C9913734A02}"/>
    <cellStyle name="Обычный 6 2 2 2 2 4 3" xfId="765" xr:uid="{00000000-0005-0000-0000-0000F3030000}"/>
    <cellStyle name="Обычный 6 2 2 2 2 4 3 2" xfId="3258" xr:uid="{00000000-0005-0000-0000-0000F4030000}"/>
    <cellStyle name="Обычный 6 2 2 2 2 4 3 2 2" xfId="9275" xr:uid="{F8AB0DAB-0FCB-40A5-85EC-56AC5A4A59DF}"/>
    <cellStyle name="Обычный 6 2 2 2 2 4 3 3" xfId="4502" xr:uid="{00000000-0005-0000-0000-0000F5030000}"/>
    <cellStyle name="Обычный 6 2 2 2 2 4 3 3 2" xfId="10519" xr:uid="{43B373F9-8837-4D09-969D-7D7768DE5589}"/>
    <cellStyle name="Обычный 6 2 2 2 2 4 3 4" xfId="5746" xr:uid="{00000000-0005-0000-0000-0000F6030000}"/>
    <cellStyle name="Обычный 6 2 2 2 2 4 3 4 2" xfId="11763" xr:uid="{18F73A67-5040-4304-AF16-525823B36D07}"/>
    <cellStyle name="Обычный 6 2 2 2 2 4 3 5" xfId="2011" xr:uid="{00000000-0005-0000-0000-0000F7030000}"/>
    <cellStyle name="Обычный 6 2 2 2 2 4 3 5 2" xfId="8031" xr:uid="{0B3956FB-0614-4B1D-932D-8A5FF3A60713}"/>
    <cellStyle name="Обычный 6 2 2 2 2 4 3 6" xfId="6794" xr:uid="{790AF732-12C9-4450-93F5-8123C82D88FB}"/>
    <cellStyle name="Обычный 6 2 2 2 2 4 4" xfId="1178" xr:uid="{00000000-0005-0000-0000-0000F8030000}"/>
    <cellStyle name="Обычный 6 2 2 2 2 4 4 2" xfId="3669" xr:uid="{00000000-0005-0000-0000-0000F9030000}"/>
    <cellStyle name="Обычный 6 2 2 2 2 4 4 2 2" xfId="9686" xr:uid="{6547C609-4FAD-4859-A7D0-BED5E24DDC10}"/>
    <cellStyle name="Обычный 6 2 2 2 2 4 4 3" xfId="4913" xr:uid="{00000000-0005-0000-0000-0000FA030000}"/>
    <cellStyle name="Обычный 6 2 2 2 2 4 4 3 2" xfId="10930" xr:uid="{5AEFE6B9-FD14-41A4-AC80-6185A02084C5}"/>
    <cellStyle name="Обычный 6 2 2 2 2 4 4 4" xfId="6157" xr:uid="{00000000-0005-0000-0000-0000FB030000}"/>
    <cellStyle name="Обычный 6 2 2 2 2 4 4 4 2" xfId="12174" xr:uid="{A145C098-AB4E-491D-AC38-C07F6BE4092B}"/>
    <cellStyle name="Обычный 6 2 2 2 2 4 4 5" xfId="2422" xr:uid="{00000000-0005-0000-0000-0000FC030000}"/>
    <cellStyle name="Обычный 6 2 2 2 2 4 4 5 2" xfId="8442" xr:uid="{0FDF4BD3-0252-46DF-9529-FF12605D2186}"/>
    <cellStyle name="Обычный 6 2 2 2 2 4 4 6" xfId="7204" xr:uid="{C6B7339A-F81B-4F43-A12A-202823D61B9D}"/>
    <cellStyle name="Обычный 6 2 2 2 2 4 5" xfId="2847" xr:uid="{00000000-0005-0000-0000-0000FD030000}"/>
    <cellStyle name="Обычный 6 2 2 2 2 4 5 2" xfId="8864" xr:uid="{DA538FFF-B4B9-4015-BE12-3C02C391F00F}"/>
    <cellStyle name="Обычный 6 2 2 2 2 4 6" xfId="4091" xr:uid="{00000000-0005-0000-0000-0000FE030000}"/>
    <cellStyle name="Обычный 6 2 2 2 2 4 6 2" xfId="10108" xr:uid="{8E2771D5-B0B8-46D7-9C58-49ABA675C837}"/>
    <cellStyle name="Обычный 6 2 2 2 2 4 7" xfId="5335" xr:uid="{00000000-0005-0000-0000-0000FF030000}"/>
    <cellStyle name="Обычный 6 2 2 2 2 4 7 2" xfId="11352" xr:uid="{10F62FEB-0DED-4EFE-8851-AEF5743B300B}"/>
    <cellStyle name="Обычный 6 2 2 2 2 4 8" xfId="1599" xr:uid="{00000000-0005-0000-0000-000000040000}"/>
    <cellStyle name="Обычный 6 2 2 2 2 4 8 2" xfId="7620" xr:uid="{85F28CEE-171C-4A97-93A9-141B2F4AEA68}"/>
    <cellStyle name="Обычный 6 2 2 2 2 4 9" xfId="6587" xr:uid="{EF7CC70F-D7EE-4D95-8326-22380CBA1CE5}"/>
    <cellStyle name="Обычный 6 2 2 2 2 5" xfId="968" xr:uid="{00000000-0005-0000-0000-000001040000}"/>
    <cellStyle name="Обычный 6 2 2 2 2 5 2" xfId="1378" xr:uid="{00000000-0005-0000-0000-000002040000}"/>
    <cellStyle name="Обычный 6 2 2 2 2 5 2 2" xfId="3459" xr:uid="{00000000-0005-0000-0000-000003040000}"/>
    <cellStyle name="Обычный 6 2 2 2 2 5 2 2 2" xfId="9476" xr:uid="{74938F3E-FC2F-4FA6-80D2-63161AC16B32}"/>
    <cellStyle name="Обычный 6 2 2 2 2 5 2 3" xfId="4703" xr:uid="{00000000-0005-0000-0000-000004040000}"/>
    <cellStyle name="Обычный 6 2 2 2 2 5 2 3 2" xfId="10720" xr:uid="{10D7D92E-7D7D-43FC-89DA-279017B89AE0}"/>
    <cellStyle name="Обычный 6 2 2 2 2 5 2 4" xfId="5947" xr:uid="{00000000-0005-0000-0000-000005040000}"/>
    <cellStyle name="Обычный 6 2 2 2 2 5 2 4 2" xfId="11964" xr:uid="{76DEB952-8C95-4C24-AD7B-CBAB67210CD6}"/>
    <cellStyle name="Обычный 6 2 2 2 2 5 2 5" xfId="2212" xr:uid="{00000000-0005-0000-0000-000006040000}"/>
    <cellStyle name="Обычный 6 2 2 2 2 5 2 5 2" xfId="8232" xr:uid="{FE8FA5B3-5926-4419-ADA0-D7262B9F16A9}"/>
    <cellStyle name="Обычный 6 2 2 2 2 5 2 6" xfId="7404" xr:uid="{48BA2E8E-2072-4737-BCC7-30F946E4E634}"/>
    <cellStyle name="Обычный 6 2 2 2 2 5 3" xfId="2623" xr:uid="{00000000-0005-0000-0000-000007040000}"/>
    <cellStyle name="Обычный 6 2 2 2 2 5 3 2" xfId="3870" xr:uid="{00000000-0005-0000-0000-000008040000}"/>
    <cellStyle name="Обычный 6 2 2 2 2 5 3 2 2" xfId="9887" xr:uid="{8776A3D6-66B1-4BEC-A295-A7373DAAE308}"/>
    <cellStyle name="Обычный 6 2 2 2 2 5 3 3" xfId="5114" xr:uid="{00000000-0005-0000-0000-000009040000}"/>
    <cellStyle name="Обычный 6 2 2 2 2 5 3 3 2" xfId="11131" xr:uid="{D4E9773C-7ED3-4B79-B16C-D9BE5E2C496B}"/>
    <cellStyle name="Обычный 6 2 2 2 2 5 3 4" xfId="6358" xr:uid="{00000000-0005-0000-0000-00000A040000}"/>
    <cellStyle name="Обычный 6 2 2 2 2 5 3 4 2" xfId="12375" xr:uid="{A00FD372-300E-49EF-B9D0-D1CBB99126B0}"/>
    <cellStyle name="Обычный 6 2 2 2 2 5 3 5" xfId="8643" xr:uid="{E8A9587B-21AB-4995-801D-F2AA58AB7334}"/>
    <cellStyle name="Обычный 6 2 2 2 2 5 4" xfId="3048" xr:uid="{00000000-0005-0000-0000-00000B040000}"/>
    <cellStyle name="Обычный 6 2 2 2 2 5 4 2" xfId="9065" xr:uid="{E4681FBB-5841-4ACA-8F68-595072C28739}"/>
    <cellStyle name="Обычный 6 2 2 2 2 5 5" xfId="4292" xr:uid="{00000000-0005-0000-0000-00000C040000}"/>
    <cellStyle name="Обычный 6 2 2 2 2 5 5 2" xfId="10309" xr:uid="{93DA1B43-F56A-4A0F-A41F-D7BBF45DA071}"/>
    <cellStyle name="Обычный 6 2 2 2 2 5 6" xfId="5536" xr:uid="{00000000-0005-0000-0000-00000D040000}"/>
    <cellStyle name="Обычный 6 2 2 2 2 5 6 2" xfId="11553" xr:uid="{9174A2D0-D8A7-4BD9-BD63-EA9D02E8A565}"/>
    <cellStyle name="Обычный 6 2 2 2 2 5 7" xfId="1801" xr:uid="{00000000-0005-0000-0000-00000E040000}"/>
    <cellStyle name="Обычный 6 2 2 2 2 5 7 2" xfId="7821" xr:uid="{6670E66F-AB87-4FCE-826A-F05EF196235E}"/>
    <cellStyle name="Обычный 6 2 2 2 2 5 8" xfId="6994" xr:uid="{12E4CB43-FD0B-4713-93CE-F55E2F7E1310}"/>
    <cellStyle name="Обычный 6 2 2 2 2 6" xfId="760" xr:uid="{00000000-0005-0000-0000-00000F040000}"/>
    <cellStyle name="Обычный 6 2 2 2 2 6 2" xfId="3253" xr:uid="{00000000-0005-0000-0000-000010040000}"/>
    <cellStyle name="Обычный 6 2 2 2 2 6 2 2" xfId="9270" xr:uid="{E93034BF-64E9-4B35-810F-8F51AC534EB5}"/>
    <cellStyle name="Обычный 6 2 2 2 2 6 3" xfId="4497" xr:uid="{00000000-0005-0000-0000-000011040000}"/>
    <cellStyle name="Обычный 6 2 2 2 2 6 3 2" xfId="10514" xr:uid="{C8DA1F4C-A80E-46D3-8F24-D8BDDB744C2F}"/>
    <cellStyle name="Обычный 6 2 2 2 2 6 4" xfId="5741" xr:uid="{00000000-0005-0000-0000-000012040000}"/>
    <cellStyle name="Обычный 6 2 2 2 2 6 4 2" xfId="11758" xr:uid="{5BABB9B8-1B69-4F4E-8C83-CA994E6680AC}"/>
    <cellStyle name="Обычный 6 2 2 2 2 6 5" xfId="2006" xr:uid="{00000000-0005-0000-0000-000013040000}"/>
    <cellStyle name="Обычный 6 2 2 2 2 6 5 2" xfId="8026" xr:uid="{9DAFF930-47A7-48E3-9A12-7E3C60648791}"/>
    <cellStyle name="Обычный 6 2 2 2 2 6 6" xfId="6789" xr:uid="{C889D570-FFEB-4D61-8BD9-1A9E110FBD70}"/>
    <cellStyle name="Обычный 6 2 2 2 2 7" xfId="1173" xr:uid="{00000000-0005-0000-0000-000014040000}"/>
    <cellStyle name="Обычный 6 2 2 2 2 7 2" xfId="3664" xr:uid="{00000000-0005-0000-0000-000015040000}"/>
    <cellStyle name="Обычный 6 2 2 2 2 7 2 2" xfId="9681" xr:uid="{904D02FA-1032-4056-8162-84CD7F038422}"/>
    <cellStyle name="Обычный 6 2 2 2 2 7 3" xfId="4908" xr:uid="{00000000-0005-0000-0000-000016040000}"/>
    <cellStyle name="Обычный 6 2 2 2 2 7 3 2" xfId="10925" xr:uid="{DBAE4AD1-674D-41CE-8F5E-E61791CD0626}"/>
    <cellStyle name="Обычный 6 2 2 2 2 7 4" xfId="6152" xr:uid="{00000000-0005-0000-0000-000017040000}"/>
    <cellStyle name="Обычный 6 2 2 2 2 7 4 2" xfId="12169" xr:uid="{686407FF-D42D-4ECA-8684-4170C86AE6DA}"/>
    <cellStyle name="Обычный 6 2 2 2 2 7 5" xfId="2417" xr:uid="{00000000-0005-0000-0000-000018040000}"/>
    <cellStyle name="Обычный 6 2 2 2 2 7 5 2" xfId="8437" xr:uid="{4AE64B60-1074-4D21-9192-A8B19AD6D299}"/>
    <cellStyle name="Обычный 6 2 2 2 2 7 6" xfId="7199" xr:uid="{688F5B7D-382A-4FCE-8866-D79466F66BDC}"/>
    <cellStyle name="Обычный 6 2 2 2 2 8" xfId="2842" xr:uid="{00000000-0005-0000-0000-000019040000}"/>
    <cellStyle name="Обычный 6 2 2 2 2 8 2" xfId="8859" xr:uid="{B4008FDA-2E43-49F4-9F95-9EB453BE96CD}"/>
    <cellStyle name="Обычный 6 2 2 2 2 9" xfId="4086" xr:uid="{00000000-0005-0000-0000-00001A040000}"/>
    <cellStyle name="Обычный 6 2 2 2 2 9 2" xfId="10103" xr:uid="{72CDD893-B162-4027-9EB2-28479BF09857}"/>
    <cellStyle name="Обычный 6 2 2 2 3" xfId="546" xr:uid="{00000000-0005-0000-0000-00001B040000}"/>
    <cellStyle name="Обычный 6 2 2 2 3 10" xfId="1600" xr:uid="{00000000-0005-0000-0000-00001C040000}"/>
    <cellStyle name="Обычный 6 2 2 2 3 10 2" xfId="7621" xr:uid="{7895DFCC-5E1C-4F4F-9BBE-49CBF64719A9}"/>
    <cellStyle name="Обычный 6 2 2 2 3 11" xfId="6588" xr:uid="{F5377A29-8921-49E1-8A3E-48B97DA34252}"/>
    <cellStyle name="Обычный 6 2 2 2 3 2" xfId="547" xr:uid="{00000000-0005-0000-0000-00001D040000}"/>
    <cellStyle name="Обычный 6 2 2 2 3 2 2" xfId="975" xr:uid="{00000000-0005-0000-0000-00001E040000}"/>
    <cellStyle name="Обычный 6 2 2 2 3 2 2 2" xfId="1385" xr:uid="{00000000-0005-0000-0000-00001F040000}"/>
    <cellStyle name="Обычный 6 2 2 2 3 2 2 2 2" xfId="3466" xr:uid="{00000000-0005-0000-0000-000020040000}"/>
    <cellStyle name="Обычный 6 2 2 2 3 2 2 2 2 2" xfId="9483" xr:uid="{34624CE4-F3DF-4B06-9124-B6BB3638E4EE}"/>
    <cellStyle name="Обычный 6 2 2 2 3 2 2 2 3" xfId="4710" xr:uid="{00000000-0005-0000-0000-000021040000}"/>
    <cellStyle name="Обычный 6 2 2 2 3 2 2 2 3 2" xfId="10727" xr:uid="{01BD8EE6-4BA4-4F9F-B3C6-ECADC189FAA9}"/>
    <cellStyle name="Обычный 6 2 2 2 3 2 2 2 4" xfId="5954" xr:uid="{00000000-0005-0000-0000-000022040000}"/>
    <cellStyle name="Обычный 6 2 2 2 3 2 2 2 4 2" xfId="11971" xr:uid="{32761468-93D1-4D2E-820A-BBB4185940FE}"/>
    <cellStyle name="Обычный 6 2 2 2 3 2 2 2 5" xfId="2219" xr:uid="{00000000-0005-0000-0000-000023040000}"/>
    <cellStyle name="Обычный 6 2 2 2 3 2 2 2 5 2" xfId="8239" xr:uid="{14D84223-1541-43CF-9F1D-466A77CBF7B5}"/>
    <cellStyle name="Обычный 6 2 2 2 3 2 2 2 6" xfId="7411" xr:uid="{1CF6F411-A861-455A-8778-583A14C8DC05}"/>
    <cellStyle name="Обычный 6 2 2 2 3 2 2 3" xfId="2630" xr:uid="{00000000-0005-0000-0000-000024040000}"/>
    <cellStyle name="Обычный 6 2 2 2 3 2 2 3 2" xfId="3877" xr:uid="{00000000-0005-0000-0000-000025040000}"/>
    <cellStyle name="Обычный 6 2 2 2 3 2 2 3 2 2" xfId="9894" xr:uid="{5D145F57-CE4C-469B-ABFB-7345C7B38383}"/>
    <cellStyle name="Обычный 6 2 2 2 3 2 2 3 3" xfId="5121" xr:uid="{00000000-0005-0000-0000-000026040000}"/>
    <cellStyle name="Обычный 6 2 2 2 3 2 2 3 3 2" xfId="11138" xr:uid="{CCA85C8A-ABF7-46B7-8658-06B31C9D9A4C}"/>
    <cellStyle name="Обычный 6 2 2 2 3 2 2 3 4" xfId="6365" xr:uid="{00000000-0005-0000-0000-000027040000}"/>
    <cellStyle name="Обычный 6 2 2 2 3 2 2 3 4 2" xfId="12382" xr:uid="{7E287409-C99B-45F7-887F-8EA4BF18D16A}"/>
    <cellStyle name="Обычный 6 2 2 2 3 2 2 3 5" xfId="8650" xr:uid="{97C45C42-D5A7-4E13-ABD0-5E9A86D23674}"/>
    <cellStyle name="Обычный 6 2 2 2 3 2 2 4" xfId="3055" xr:uid="{00000000-0005-0000-0000-000028040000}"/>
    <cellStyle name="Обычный 6 2 2 2 3 2 2 4 2" xfId="9072" xr:uid="{E46B3B22-F7B7-4859-9244-F25C150FCFA2}"/>
    <cellStyle name="Обычный 6 2 2 2 3 2 2 5" xfId="4299" xr:uid="{00000000-0005-0000-0000-000029040000}"/>
    <cellStyle name="Обычный 6 2 2 2 3 2 2 5 2" xfId="10316" xr:uid="{6727B726-E577-42B4-92D1-ED44ED0185D3}"/>
    <cellStyle name="Обычный 6 2 2 2 3 2 2 6" xfId="5543" xr:uid="{00000000-0005-0000-0000-00002A040000}"/>
    <cellStyle name="Обычный 6 2 2 2 3 2 2 6 2" xfId="11560" xr:uid="{2A8BD0C5-FE62-42B5-ACB2-EA0E0054A86C}"/>
    <cellStyle name="Обычный 6 2 2 2 3 2 2 7" xfId="1808" xr:uid="{00000000-0005-0000-0000-00002B040000}"/>
    <cellStyle name="Обычный 6 2 2 2 3 2 2 7 2" xfId="7828" xr:uid="{5D5F518F-A6D4-448A-99BA-C90A84076BC3}"/>
    <cellStyle name="Обычный 6 2 2 2 3 2 2 8" xfId="7001" xr:uid="{B32673F7-FFCD-4D0D-9677-69DDD46D5115}"/>
    <cellStyle name="Обычный 6 2 2 2 3 2 3" xfId="767" xr:uid="{00000000-0005-0000-0000-00002C040000}"/>
    <cellStyle name="Обычный 6 2 2 2 3 2 3 2" xfId="3260" xr:uid="{00000000-0005-0000-0000-00002D040000}"/>
    <cellStyle name="Обычный 6 2 2 2 3 2 3 2 2" xfId="9277" xr:uid="{BB1326AD-FD15-4756-9D39-F28A3F757C05}"/>
    <cellStyle name="Обычный 6 2 2 2 3 2 3 3" xfId="4504" xr:uid="{00000000-0005-0000-0000-00002E040000}"/>
    <cellStyle name="Обычный 6 2 2 2 3 2 3 3 2" xfId="10521" xr:uid="{D20FB29E-9B48-4F73-A980-8FF750A29D62}"/>
    <cellStyle name="Обычный 6 2 2 2 3 2 3 4" xfId="5748" xr:uid="{00000000-0005-0000-0000-00002F040000}"/>
    <cellStyle name="Обычный 6 2 2 2 3 2 3 4 2" xfId="11765" xr:uid="{DEF29DEE-2FEA-474E-B112-EE3A36801622}"/>
    <cellStyle name="Обычный 6 2 2 2 3 2 3 5" xfId="2013" xr:uid="{00000000-0005-0000-0000-000030040000}"/>
    <cellStyle name="Обычный 6 2 2 2 3 2 3 5 2" xfId="8033" xr:uid="{71288DB4-AE9D-4594-89E5-E582C10C98AB}"/>
    <cellStyle name="Обычный 6 2 2 2 3 2 3 6" xfId="6796" xr:uid="{F74CF43C-32D0-4E98-A69D-F9A7C5FFA104}"/>
    <cellStyle name="Обычный 6 2 2 2 3 2 4" xfId="1180" xr:uid="{00000000-0005-0000-0000-000031040000}"/>
    <cellStyle name="Обычный 6 2 2 2 3 2 4 2" xfId="3671" xr:uid="{00000000-0005-0000-0000-000032040000}"/>
    <cellStyle name="Обычный 6 2 2 2 3 2 4 2 2" xfId="9688" xr:uid="{23FC7ED0-6EC1-4DC2-B420-2B8F219964BC}"/>
    <cellStyle name="Обычный 6 2 2 2 3 2 4 3" xfId="4915" xr:uid="{00000000-0005-0000-0000-000033040000}"/>
    <cellStyle name="Обычный 6 2 2 2 3 2 4 3 2" xfId="10932" xr:uid="{4FD9445D-985A-409F-9BF1-3B4A2A6AFDD8}"/>
    <cellStyle name="Обычный 6 2 2 2 3 2 4 4" xfId="6159" xr:uid="{00000000-0005-0000-0000-000034040000}"/>
    <cellStyle name="Обычный 6 2 2 2 3 2 4 4 2" xfId="12176" xr:uid="{C9A6CFEA-EE13-46EB-9387-C68B2BD2D995}"/>
    <cellStyle name="Обычный 6 2 2 2 3 2 4 5" xfId="2424" xr:uid="{00000000-0005-0000-0000-000035040000}"/>
    <cellStyle name="Обычный 6 2 2 2 3 2 4 5 2" xfId="8444" xr:uid="{6B7797B9-3DFE-4D41-9B7F-C1F6581B225B}"/>
    <cellStyle name="Обычный 6 2 2 2 3 2 4 6" xfId="7206" xr:uid="{96677291-E491-4B36-A570-5D4486B0C08C}"/>
    <cellStyle name="Обычный 6 2 2 2 3 2 5" xfId="2849" xr:uid="{00000000-0005-0000-0000-000036040000}"/>
    <cellStyle name="Обычный 6 2 2 2 3 2 5 2" xfId="8866" xr:uid="{FA5D777F-573B-499E-B77D-2205AB10D460}"/>
    <cellStyle name="Обычный 6 2 2 2 3 2 6" xfId="4093" xr:uid="{00000000-0005-0000-0000-000037040000}"/>
    <cellStyle name="Обычный 6 2 2 2 3 2 6 2" xfId="10110" xr:uid="{E02C4940-EA3A-41ED-892F-4B54740ACB46}"/>
    <cellStyle name="Обычный 6 2 2 2 3 2 7" xfId="5337" xr:uid="{00000000-0005-0000-0000-000038040000}"/>
    <cellStyle name="Обычный 6 2 2 2 3 2 7 2" xfId="11354" xr:uid="{F26E16A1-F41B-4A27-BBAD-142C5548324B}"/>
    <cellStyle name="Обычный 6 2 2 2 3 2 8" xfId="1601" xr:uid="{00000000-0005-0000-0000-000039040000}"/>
    <cellStyle name="Обычный 6 2 2 2 3 2 8 2" xfId="7622" xr:uid="{945A93EF-4593-407A-AE90-7151D512D2B9}"/>
    <cellStyle name="Обычный 6 2 2 2 3 2 9" xfId="6589" xr:uid="{E3D19338-7009-4150-97D3-E5CCE3990939}"/>
    <cellStyle name="Обычный 6 2 2 2 3 3" xfId="548" xr:uid="{00000000-0005-0000-0000-00003A040000}"/>
    <cellStyle name="Обычный 6 2 2 2 3 3 2" xfId="976" xr:uid="{00000000-0005-0000-0000-00003B040000}"/>
    <cellStyle name="Обычный 6 2 2 2 3 3 2 2" xfId="1386" xr:uid="{00000000-0005-0000-0000-00003C040000}"/>
    <cellStyle name="Обычный 6 2 2 2 3 3 2 2 2" xfId="3467" xr:uid="{00000000-0005-0000-0000-00003D040000}"/>
    <cellStyle name="Обычный 6 2 2 2 3 3 2 2 2 2" xfId="9484" xr:uid="{8A0CD180-4E00-4DE3-9DE5-C7EB0D5F1C4D}"/>
    <cellStyle name="Обычный 6 2 2 2 3 3 2 2 3" xfId="4711" xr:uid="{00000000-0005-0000-0000-00003E040000}"/>
    <cellStyle name="Обычный 6 2 2 2 3 3 2 2 3 2" xfId="10728" xr:uid="{29263348-2BBF-4348-8694-400B3331AA37}"/>
    <cellStyle name="Обычный 6 2 2 2 3 3 2 2 4" xfId="5955" xr:uid="{00000000-0005-0000-0000-00003F040000}"/>
    <cellStyle name="Обычный 6 2 2 2 3 3 2 2 4 2" xfId="11972" xr:uid="{D4B78DFA-D510-49A5-AF05-E9FFF0230AC5}"/>
    <cellStyle name="Обычный 6 2 2 2 3 3 2 2 5" xfId="2220" xr:uid="{00000000-0005-0000-0000-000040040000}"/>
    <cellStyle name="Обычный 6 2 2 2 3 3 2 2 5 2" xfId="8240" xr:uid="{6BCA5833-8B5D-4901-B3F1-2CD6283E9A5B}"/>
    <cellStyle name="Обычный 6 2 2 2 3 3 2 2 6" xfId="7412" xr:uid="{E1B7D01F-CBD1-4D37-99A9-E88620A6D2B0}"/>
    <cellStyle name="Обычный 6 2 2 2 3 3 2 3" xfId="2631" xr:uid="{00000000-0005-0000-0000-000041040000}"/>
    <cellStyle name="Обычный 6 2 2 2 3 3 2 3 2" xfId="3878" xr:uid="{00000000-0005-0000-0000-000042040000}"/>
    <cellStyle name="Обычный 6 2 2 2 3 3 2 3 2 2" xfId="9895" xr:uid="{06A664E1-E1E7-40DF-9B87-51F2BC6B2F63}"/>
    <cellStyle name="Обычный 6 2 2 2 3 3 2 3 3" xfId="5122" xr:uid="{00000000-0005-0000-0000-000043040000}"/>
    <cellStyle name="Обычный 6 2 2 2 3 3 2 3 3 2" xfId="11139" xr:uid="{D2102A55-DD2E-47C1-AD40-946DCEBC9454}"/>
    <cellStyle name="Обычный 6 2 2 2 3 3 2 3 4" xfId="6366" xr:uid="{00000000-0005-0000-0000-000044040000}"/>
    <cellStyle name="Обычный 6 2 2 2 3 3 2 3 4 2" xfId="12383" xr:uid="{28E14DEB-7944-4529-929D-5D90BAFCEB81}"/>
    <cellStyle name="Обычный 6 2 2 2 3 3 2 3 5" xfId="8651" xr:uid="{42675D50-D0F3-46DB-9BA0-94C6E49FC876}"/>
    <cellStyle name="Обычный 6 2 2 2 3 3 2 4" xfId="3056" xr:uid="{00000000-0005-0000-0000-000045040000}"/>
    <cellStyle name="Обычный 6 2 2 2 3 3 2 4 2" xfId="9073" xr:uid="{A0E6B0E8-0EA0-4666-95B4-45B56BF5B271}"/>
    <cellStyle name="Обычный 6 2 2 2 3 3 2 5" xfId="4300" xr:uid="{00000000-0005-0000-0000-000046040000}"/>
    <cellStyle name="Обычный 6 2 2 2 3 3 2 5 2" xfId="10317" xr:uid="{4A753903-41F7-4276-A37C-BA705DC636BB}"/>
    <cellStyle name="Обычный 6 2 2 2 3 3 2 6" xfId="5544" xr:uid="{00000000-0005-0000-0000-000047040000}"/>
    <cellStyle name="Обычный 6 2 2 2 3 3 2 6 2" xfId="11561" xr:uid="{4FB5EA7A-2323-453D-A0D5-8B6EE005B4D8}"/>
    <cellStyle name="Обычный 6 2 2 2 3 3 2 7" xfId="1809" xr:uid="{00000000-0005-0000-0000-000048040000}"/>
    <cellStyle name="Обычный 6 2 2 2 3 3 2 7 2" xfId="7829" xr:uid="{1643171E-14E3-444E-B711-8D226E3F7008}"/>
    <cellStyle name="Обычный 6 2 2 2 3 3 2 8" xfId="7002" xr:uid="{D32D1BE7-5BC0-4F09-A43F-7798A29F16DF}"/>
    <cellStyle name="Обычный 6 2 2 2 3 3 3" xfId="768" xr:uid="{00000000-0005-0000-0000-000049040000}"/>
    <cellStyle name="Обычный 6 2 2 2 3 3 3 2" xfId="3261" xr:uid="{00000000-0005-0000-0000-00004A040000}"/>
    <cellStyle name="Обычный 6 2 2 2 3 3 3 2 2" xfId="9278" xr:uid="{E35D6CD1-7F16-4B4A-B3C2-00B954A88F08}"/>
    <cellStyle name="Обычный 6 2 2 2 3 3 3 3" xfId="4505" xr:uid="{00000000-0005-0000-0000-00004B040000}"/>
    <cellStyle name="Обычный 6 2 2 2 3 3 3 3 2" xfId="10522" xr:uid="{C891EA22-47D2-4A5F-9709-4CD719523153}"/>
    <cellStyle name="Обычный 6 2 2 2 3 3 3 4" xfId="5749" xr:uid="{00000000-0005-0000-0000-00004C040000}"/>
    <cellStyle name="Обычный 6 2 2 2 3 3 3 4 2" xfId="11766" xr:uid="{D6CFD51A-A82D-41FE-A17A-F19BA4CCBA2C}"/>
    <cellStyle name="Обычный 6 2 2 2 3 3 3 5" xfId="2014" xr:uid="{00000000-0005-0000-0000-00004D040000}"/>
    <cellStyle name="Обычный 6 2 2 2 3 3 3 5 2" xfId="8034" xr:uid="{3AB19893-244A-4641-906B-7434F593B657}"/>
    <cellStyle name="Обычный 6 2 2 2 3 3 3 6" xfId="6797" xr:uid="{8D0943BE-1831-4318-BC12-1354F823323C}"/>
    <cellStyle name="Обычный 6 2 2 2 3 3 4" xfId="1181" xr:uid="{00000000-0005-0000-0000-00004E040000}"/>
    <cellStyle name="Обычный 6 2 2 2 3 3 4 2" xfId="3672" xr:uid="{00000000-0005-0000-0000-00004F040000}"/>
    <cellStyle name="Обычный 6 2 2 2 3 3 4 2 2" xfId="9689" xr:uid="{3BAF468A-CE49-4054-B631-EDD8485A21C7}"/>
    <cellStyle name="Обычный 6 2 2 2 3 3 4 3" xfId="4916" xr:uid="{00000000-0005-0000-0000-000050040000}"/>
    <cellStyle name="Обычный 6 2 2 2 3 3 4 3 2" xfId="10933" xr:uid="{B31B0F09-DE38-4EA5-B4CC-5371DF16683C}"/>
    <cellStyle name="Обычный 6 2 2 2 3 3 4 4" xfId="6160" xr:uid="{00000000-0005-0000-0000-000051040000}"/>
    <cellStyle name="Обычный 6 2 2 2 3 3 4 4 2" xfId="12177" xr:uid="{1C1927E3-70AD-4127-B811-464181ED022A}"/>
    <cellStyle name="Обычный 6 2 2 2 3 3 4 5" xfId="2425" xr:uid="{00000000-0005-0000-0000-000052040000}"/>
    <cellStyle name="Обычный 6 2 2 2 3 3 4 5 2" xfId="8445" xr:uid="{C89E75D7-93DA-46AA-BEEB-754307E1257F}"/>
    <cellStyle name="Обычный 6 2 2 2 3 3 4 6" xfId="7207" xr:uid="{F1619A05-420C-4325-A718-58B45A7F8E1F}"/>
    <cellStyle name="Обычный 6 2 2 2 3 3 5" xfId="2850" xr:uid="{00000000-0005-0000-0000-000053040000}"/>
    <cellStyle name="Обычный 6 2 2 2 3 3 5 2" xfId="8867" xr:uid="{9B568A84-7F20-4108-9BC5-81695A2BB756}"/>
    <cellStyle name="Обычный 6 2 2 2 3 3 6" xfId="4094" xr:uid="{00000000-0005-0000-0000-000054040000}"/>
    <cellStyle name="Обычный 6 2 2 2 3 3 6 2" xfId="10111" xr:uid="{44E13D5A-70DB-4841-8990-894431F5B62C}"/>
    <cellStyle name="Обычный 6 2 2 2 3 3 7" xfId="5338" xr:uid="{00000000-0005-0000-0000-000055040000}"/>
    <cellStyle name="Обычный 6 2 2 2 3 3 7 2" xfId="11355" xr:uid="{4DFBA378-7D97-47FF-853D-009AE1C7F253}"/>
    <cellStyle name="Обычный 6 2 2 2 3 3 8" xfId="1602" xr:uid="{00000000-0005-0000-0000-000056040000}"/>
    <cellStyle name="Обычный 6 2 2 2 3 3 8 2" xfId="7623" xr:uid="{67B0520E-E650-447A-B73E-153098DEB835}"/>
    <cellStyle name="Обычный 6 2 2 2 3 3 9" xfId="6590" xr:uid="{46FA7060-BABF-45B1-97BC-A91971E892C5}"/>
    <cellStyle name="Обычный 6 2 2 2 3 4" xfId="974" xr:uid="{00000000-0005-0000-0000-000057040000}"/>
    <cellStyle name="Обычный 6 2 2 2 3 4 2" xfId="1384" xr:uid="{00000000-0005-0000-0000-000058040000}"/>
    <cellStyle name="Обычный 6 2 2 2 3 4 2 2" xfId="3465" xr:uid="{00000000-0005-0000-0000-000059040000}"/>
    <cellStyle name="Обычный 6 2 2 2 3 4 2 2 2" xfId="9482" xr:uid="{B672522B-AD75-4DFD-BEFC-08B5630352B4}"/>
    <cellStyle name="Обычный 6 2 2 2 3 4 2 3" xfId="4709" xr:uid="{00000000-0005-0000-0000-00005A040000}"/>
    <cellStyle name="Обычный 6 2 2 2 3 4 2 3 2" xfId="10726" xr:uid="{F5024196-EE85-497E-BF91-24B306FE0D8D}"/>
    <cellStyle name="Обычный 6 2 2 2 3 4 2 4" xfId="5953" xr:uid="{00000000-0005-0000-0000-00005B040000}"/>
    <cellStyle name="Обычный 6 2 2 2 3 4 2 4 2" xfId="11970" xr:uid="{64178BF2-5829-48E7-9948-C6D18AD6307A}"/>
    <cellStyle name="Обычный 6 2 2 2 3 4 2 5" xfId="2218" xr:uid="{00000000-0005-0000-0000-00005C040000}"/>
    <cellStyle name="Обычный 6 2 2 2 3 4 2 5 2" xfId="8238" xr:uid="{65DF01CD-5F15-4CB1-A62D-A10FEF871F34}"/>
    <cellStyle name="Обычный 6 2 2 2 3 4 2 6" xfId="7410" xr:uid="{36405DA0-DEAF-46F0-829E-A2613612E81D}"/>
    <cellStyle name="Обычный 6 2 2 2 3 4 3" xfId="2629" xr:uid="{00000000-0005-0000-0000-00005D040000}"/>
    <cellStyle name="Обычный 6 2 2 2 3 4 3 2" xfId="3876" xr:uid="{00000000-0005-0000-0000-00005E040000}"/>
    <cellStyle name="Обычный 6 2 2 2 3 4 3 2 2" xfId="9893" xr:uid="{F54B69F2-18AA-4881-9CB2-2AD0295778CF}"/>
    <cellStyle name="Обычный 6 2 2 2 3 4 3 3" xfId="5120" xr:uid="{00000000-0005-0000-0000-00005F040000}"/>
    <cellStyle name="Обычный 6 2 2 2 3 4 3 3 2" xfId="11137" xr:uid="{0F6DAE25-D070-4B02-B353-C25FB4383C2D}"/>
    <cellStyle name="Обычный 6 2 2 2 3 4 3 4" xfId="6364" xr:uid="{00000000-0005-0000-0000-000060040000}"/>
    <cellStyle name="Обычный 6 2 2 2 3 4 3 4 2" xfId="12381" xr:uid="{528F01BE-8860-4DC8-8AB9-A31642AD83B2}"/>
    <cellStyle name="Обычный 6 2 2 2 3 4 3 5" xfId="8649" xr:uid="{6F0DA89E-65AA-456B-B074-86B816CC91EE}"/>
    <cellStyle name="Обычный 6 2 2 2 3 4 4" xfId="3054" xr:uid="{00000000-0005-0000-0000-000061040000}"/>
    <cellStyle name="Обычный 6 2 2 2 3 4 4 2" xfId="9071" xr:uid="{999B8E12-EEAF-4830-8FB3-C2EB0F75E2C1}"/>
    <cellStyle name="Обычный 6 2 2 2 3 4 5" xfId="4298" xr:uid="{00000000-0005-0000-0000-000062040000}"/>
    <cellStyle name="Обычный 6 2 2 2 3 4 5 2" xfId="10315" xr:uid="{C7DA11E8-C8CC-47A4-8235-34C2F1E969C2}"/>
    <cellStyle name="Обычный 6 2 2 2 3 4 6" xfId="5542" xr:uid="{00000000-0005-0000-0000-000063040000}"/>
    <cellStyle name="Обычный 6 2 2 2 3 4 6 2" xfId="11559" xr:uid="{72AAE27A-8AB8-42E2-9F1D-32CC75FCBCD3}"/>
    <cellStyle name="Обычный 6 2 2 2 3 4 7" xfId="1807" xr:uid="{00000000-0005-0000-0000-000064040000}"/>
    <cellStyle name="Обычный 6 2 2 2 3 4 7 2" xfId="7827" xr:uid="{FAAC1C50-982F-49A6-8316-D5A0543E0BF2}"/>
    <cellStyle name="Обычный 6 2 2 2 3 4 8" xfId="7000" xr:uid="{01B1CCD6-E7AF-486B-858B-2BC02D7D637E}"/>
    <cellStyle name="Обычный 6 2 2 2 3 5" xfId="766" xr:uid="{00000000-0005-0000-0000-000065040000}"/>
    <cellStyle name="Обычный 6 2 2 2 3 5 2" xfId="3259" xr:uid="{00000000-0005-0000-0000-000066040000}"/>
    <cellStyle name="Обычный 6 2 2 2 3 5 2 2" xfId="9276" xr:uid="{61A974C2-F397-4065-AE91-6A7AA68232DA}"/>
    <cellStyle name="Обычный 6 2 2 2 3 5 3" xfId="4503" xr:uid="{00000000-0005-0000-0000-000067040000}"/>
    <cellStyle name="Обычный 6 2 2 2 3 5 3 2" xfId="10520" xr:uid="{B731EA81-B420-454A-BB61-A2FD90E6F90C}"/>
    <cellStyle name="Обычный 6 2 2 2 3 5 4" xfId="5747" xr:uid="{00000000-0005-0000-0000-000068040000}"/>
    <cellStyle name="Обычный 6 2 2 2 3 5 4 2" xfId="11764" xr:uid="{FB7CD822-F2C8-4398-9ADD-E60826C868C4}"/>
    <cellStyle name="Обычный 6 2 2 2 3 5 5" xfId="2012" xr:uid="{00000000-0005-0000-0000-000069040000}"/>
    <cellStyle name="Обычный 6 2 2 2 3 5 5 2" xfId="8032" xr:uid="{250F654C-D4D8-41A0-9C59-E29803FAF230}"/>
    <cellStyle name="Обычный 6 2 2 2 3 5 6" xfId="6795" xr:uid="{5FA4DA7D-E709-48C4-92B8-256034D9CCE2}"/>
    <cellStyle name="Обычный 6 2 2 2 3 6" xfId="1179" xr:uid="{00000000-0005-0000-0000-00006A040000}"/>
    <cellStyle name="Обычный 6 2 2 2 3 6 2" xfId="3670" xr:uid="{00000000-0005-0000-0000-00006B040000}"/>
    <cellStyle name="Обычный 6 2 2 2 3 6 2 2" xfId="9687" xr:uid="{1C195CA6-1EFD-4A0A-B6EF-C61FF78B7DC9}"/>
    <cellStyle name="Обычный 6 2 2 2 3 6 3" xfId="4914" xr:uid="{00000000-0005-0000-0000-00006C040000}"/>
    <cellStyle name="Обычный 6 2 2 2 3 6 3 2" xfId="10931" xr:uid="{289B6ADB-7AC8-468A-959E-E5A41351F511}"/>
    <cellStyle name="Обычный 6 2 2 2 3 6 4" xfId="6158" xr:uid="{00000000-0005-0000-0000-00006D040000}"/>
    <cellStyle name="Обычный 6 2 2 2 3 6 4 2" xfId="12175" xr:uid="{80E9D337-5FF0-43FD-A91E-F6682FD75886}"/>
    <cellStyle name="Обычный 6 2 2 2 3 6 5" xfId="2423" xr:uid="{00000000-0005-0000-0000-00006E040000}"/>
    <cellStyle name="Обычный 6 2 2 2 3 6 5 2" xfId="8443" xr:uid="{23F2B4DA-39C4-463A-8344-9E875F8175B9}"/>
    <cellStyle name="Обычный 6 2 2 2 3 6 6" xfId="7205" xr:uid="{1438BE83-B134-46F4-BE54-E3D34A9B96D7}"/>
    <cellStyle name="Обычный 6 2 2 2 3 7" xfId="2848" xr:uid="{00000000-0005-0000-0000-00006F040000}"/>
    <cellStyle name="Обычный 6 2 2 2 3 7 2" xfId="8865" xr:uid="{0B7922D2-9313-4982-A8CC-9FE950B4458C}"/>
    <cellStyle name="Обычный 6 2 2 2 3 8" xfId="4092" xr:uid="{00000000-0005-0000-0000-000070040000}"/>
    <cellStyle name="Обычный 6 2 2 2 3 8 2" xfId="10109" xr:uid="{5504FB9A-05FC-40F1-ACAF-D9A9A6BC20BE}"/>
    <cellStyle name="Обычный 6 2 2 2 3 9" xfId="5336" xr:uid="{00000000-0005-0000-0000-000071040000}"/>
    <cellStyle name="Обычный 6 2 2 2 3 9 2" xfId="11353" xr:uid="{802F6000-3D9F-4052-BAC0-D8EC26480CB1}"/>
    <cellStyle name="Обычный 6 2 2 2 4" xfId="549" xr:uid="{00000000-0005-0000-0000-000072040000}"/>
    <cellStyle name="Обычный 6 2 2 2 4 2" xfId="977" xr:uid="{00000000-0005-0000-0000-000073040000}"/>
    <cellStyle name="Обычный 6 2 2 2 4 2 2" xfId="1387" xr:uid="{00000000-0005-0000-0000-000074040000}"/>
    <cellStyle name="Обычный 6 2 2 2 4 2 2 2" xfId="3468" xr:uid="{00000000-0005-0000-0000-000075040000}"/>
    <cellStyle name="Обычный 6 2 2 2 4 2 2 2 2" xfId="9485" xr:uid="{C050AA2F-56B5-44D5-93F4-9383CC8D3B11}"/>
    <cellStyle name="Обычный 6 2 2 2 4 2 2 3" xfId="4712" xr:uid="{00000000-0005-0000-0000-000076040000}"/>
    <cellStyle name="Обычный 6 2 2 2 4 2 2 3 2" xfId="10729" xr:uid="{AB829F0C-6EFA-46B5-A3DA-4C8DF639812D}"/>
    <cellStyle name="Обычный 6 2 2 2 4 2 2 4" xfId="5956" xr:uid="{00000000-0005-0000-0000-000077040000}"/>
    <cellStyle name="Обычный 6 2 2 2 4 2 2 4 2" xfId="11973" xr:uid="{476AED98-B160-4748-96D9-9A0AFBB7075A}"/>
    <cellStyle name="Обычный 6 2 2 2 4 2 2 5" xfId="2221" xr:uid="{00000000-0005-0000-0000-000078040000}"/>
    <cellStyle name="Обычный 6 2 2 2 4 2 2 5 2" xfId="8241" xr:uid="{8CE5A9A5-B37B-45F1-BFC8-EB797C9684D9}"/>
    <cellStyle name="Обычный 6 2 2 2 4 2 2 6" xfId="7413" xr:uid="{994BECBE-B670-420E-AF55-5447038C70CC}"/>
    <cellStyle name="Обычный 6 2 2 2 4 2 3" xfId="2632" xr:uid="{00000000-0005-0000-0000-000079040000}"/>
    <cellStyle name="Обычный 6 2 2 2 4 2 3 2" xfId="3879" xr:uid="{00000000-0005-0000-0000-00007A040000}"/>
    <cellStyle name="Обычный 6 2 2 2 4 2 3 2 2" xfId="9896" xr:uid="{A6B888E1-7186-4904-8A7B-55BBF2B38E39}"/>
    <cellStyle name="Обычный 6 2 2 2 4 2 3 3" xfId="5123" xr:uid="{00000000-0005-0000-0000-00007B040000}"/>
    <cellStyle name="Обычный 6 2 2 2 4 2 3 3 2" xfId="11140" xr:uid="{FBA1108D-F2B2-4E1B-AF69-80746B89BA94}"/>
    <cellStyle name="Обычный 6 2 2 2 4 2 3 4" xfId="6367" xr:uid="{00000000-0005-0000-0000-00007C040000}"/>
    <cellStyle name="Обычный 6 2 2 2 4 2 3 4 2" xfId="12384" xr:uid="{1DF8336E-3789-490A-AFCF-853F0F6FCEFD}"/>
    <cellStyle name="Обычный 6 2 2 2 4 2 3 5" xfId="8652" xr:uid="{77E01074-368C-4837-92B5-5FA0C6EA8AD0}"/>
    <cellStyle name="Обычный 6 2 2 2 4 2 4" xfId="3057" xr:uid="{00000000-0005-0000-0000-00007D040000}"/>
    <cellStyle name="Обычный 6 2 2 2 4 2 4 2" xfId="9074" xr:uid="{B0CC9F22-5ABA-420A-8842-87100F4B9132}"/>
    <cellStyle name="Обычный 6 2 2 2 4 2 5" xfId="4301" xr:uid="{00000000-0005-0000-0000-00007E040000}"/>
    <cellStyle name="Обычный 6 2 2 2 4 2 5 2" xfId="10318" xr:uid="{7167D8ED-D7BB-45E0-B62E-CB0FC4481361}"/>
    <cellStyle name="Обычный 6 2 2 2 4 2 6" xfId="5545" xr:uid="{00000000-0005-0000-0000-00007F040000}"/>
    <cellStyle name="Обычный 6 2 2 2 4 2 6 2" xfId="11562" xr:uid="{7558C9BE-7D52-40D6-9383-2FE5F13B413B}"/>
    <cellStyle name="Обычный 6 2 2 2 4 2 7" xfId="1810" xr:uid="{00000000-0005-0000-0000-000080040000}"/>
    <cellStyle name="Обычный 6 2 2 2 4 2 7 2" xfId="7830" xr:uid="{6CFECFD6-601A-485F-A2B6-98843B76DBCF}"/>
    <cellStyle name="Обычный 6 2 2 2 4 2 8" xfId="7003" xr:uid="{38B2F744-757E-4AC2-8E5C-EB82724BDAE6}"/>
    <cellStyle name="Обычный 6 2 2 2 4 3" xfId="769" xr:uid="{00000000-0005-0000-0000-000081040000}"/>
    <cellStyle name="Обычный 6 2 2 2 4 3 2" xfId="3262" xr:uid="{00000000-0005-0000-0000-000082040000}"/>
    <cellStyle name="Обычный 6 2 2 2 4 3 2 2" xfId="9279" xr:uid="{7D3EC851-77C9-4150-9332-66CA51A23A80}"/>
    <cellStyle name="Обычный 6 2 2 2 4 3 3" xfId="4506" xr:uid="{00000000-0005-0000-0000-000083040000}"/>
    <cellStyle name="Обычный 6 2 2 2 4 3 3 2" xfId="10523" xr:uid="{BEE75236-6743-4EE4-A257-224CFCC5FC47}"/>
    <cellStyle name="Обычный 6 2 2 2 4 3 4" xfId="5750" xr:uid="{00000000-0005-0000-0000-000084040000}"/>
    <cellStyle name="Обычный 6 2 2 2 4 3 4 2" xfId="11767" xr:uid="{8F53FD79-A9EF-48C6-ABF7-B3B185EBBF2B}"/>
    <cellStyle name="Обычный 6 2 2 2 4 3 5" xfId="2015" xr:uid="{00000000-0005-0000-0000-000085040000}"/>
    <cellStyle name="Обычный 6 2 2 2 4 3 5 2" xfId="8035" xr:uid="{3D269E38-1798-4C4F-A91C-7C91B03C05D6}"/>
    <cellStyle name="Обычный 6 2 2 2 4 3 6" xfId="6798" xr:uid="{7A1347A5-A1E8-4625-9E08-C5AA47005A90}"/>
    <cellStyle name="Обычный 6 2 2 2 4 4" xfId="1182" xr:uid="{00000000-0005-0000-0000-000086040000}"/>
    <cellStyle name="Обычный 6 2 2 2 4 4 2" xfId="3673" xr:uid="{00000000-0005-0000-0000-000087040000}"/>
    <cellStyle name="Обычный 6 2 2 2 4 4 2 2" xfId="9690" xr:uid="{EB716250-FDC8-4F84-8DF7-A83A4F88F3CC}"/>
    <cellStyle name="Обычный 6 2 2 2 4 4 3" xfId="4917" xr:uid="{00000000-0005-0000-0000-000088040000}"/>
    <cellStyle name="Обычный 6 2 2 2 4 4 3 2" xfId="10934" xr:uid="{E606957B-CB66-412E-9EF3-F62935A27635}"/>
    <cellStyle name="Обычный 6 2 2 2 4 4 4" xfId="6161" xr:uid="{00000000-0005-0000-0000-000089040000}"/>
    <cellStyle name="Обычный 6 2 2 2 4 4 4 2" xfId="12178" xr:uid="{A820725B-6CED-4B49-80D8-E7692AAB4B01}"/>
    <cellStyle name="Обычный 6 2 2 2 4 4 5" xfId="2426" xr:uid="{00000000-0005-0000-0000-00008A040000}"/>
    <cellStyle name="Обычный 6 2 2 2 4 4 5 2" xfId="8446" xr:uid="{A866DFEB-49B6-4ABF-99F0-C99ACDD3D482}"/>
    <cellStyle name="Обычный 6 2 2 2 4 4 6" xfId="7208" xr:uid="{37B14781-24F8-4570-BD99-0B66375BB270}"/>
    <cellStyle name="Обычный 6 2 2 2 4 5" xfId="2851" xr:uid="{00000000-0005-0000-0000-00008B040000}"/>
    <cellStyle name="Обычный 6 2 2 2 4 5 2" xfId="8868" xr:uid="{C34883A7-571F-4D83-ADFF-33536D83A6E7}"/>
    <cellStyle name="Обычный 6 2 2 2 4 6" xfId="4095" xr:uid="{00000000-0005-0000-0000-00008C040000}"/>
    <cellStyle name="Обычный 6 2 2 2 4 6 2" xfId="10112" xr:uid="{6D65C8C1-0BE3-42AD-8E4B-9EDAF95F2D23}"/>
    <cellStyle name="Обычный 6 2 2 2 4 7" xfId="5339" xr:uid="{00000000-0005-0000-0000-00008D040000}"/>
    <cellStyle name="Обычный 6 2 2 2 4 7 2" xfId="11356" xr:uid="{344AFF0D-CE0E-4878-A3FA-883041247C8C}"/>
    <cellStyle name="Обычный 6 2 2 2 4 8" xfId="1603" xr:uid="{00000000-0005-0000-0000-00008E040000}"/>
    <cellStyle name="Обычный 6 2 2 2 4 8 2" xfId="7624" xr:uid="{47984DC9-C58D-4FFD-A2D2-161E65A0D6C0}"/>
    <cellStyle name="Обычный 6 2 2 2 4 9" xfId="6591" xr:uid="{A0439A8C-FDE9-47F0-92D1-9689EAE8E631}"/>
    <cellStyle name="Обычный 6 2 2 2 5" xfId="550" xr:uid="{00000000-0005-0000-0000-00008F040000}"/>
    <cellStyle name="Обычный 6 2 2 2 5 2" xfId="978" xr:uid="{00000000-0005-0000-0000-000090040000}"/>
    <cellStyle name="Обычный 6 2 2 2 5 2 2" xfId="1388" xr:uid="{00000000-0005-0000-0000-000091040000}"/>
    <cellStyle name="Обычный 6 2 2 2 5 2 2 2" xfId="3469" xr:uid="{00000000-0005-0000-0000-000092040000}"/>
    <cellStyle name="Обычный 6 2 2 2 5 2 2 2 2" xfId="9486" xr:uid="{99FB598D-02B6-4183-8288-1DD2A9B63DB8}"/>
    <cellStyle name="Обычный 6 2 2 2 5 2 2 3" xfId="4713" xr:uid="{00000000-0005-0000-0000-000093040000}"/>
    <cellStyle name="Обычный 6 2 2 2 5 2 2 3 2" xfId="10730" xr:uid="{0E9F03E0-41B6-40B6-B7F5-D97FD3E1A9CB}"/>
    <cellStyle name="Обычный 6 2 2 2 5 2 2 4" xfId="5957" xr:uid="{00000000-0005-0000-0000-000094040000}"/>
    <cellStyle name="Обычный 6 2 2 2 5 2 2 4 2" xfId="11974" xr:uid="{009930F5-FA9A-491C-BF65-87A80A7D2348}"/>
    <cellStyle name="Обычный 6 2 2 2 5 2 2 5" xfId="2222" xr:uid="{00000000-0005-0000-0000-000095040000}"/>
    <cellStyle name="Обычный 6 2 2 2 5 2 2 5 2" xfId="8242" xr:uid="{DF9E9EF7-9B1D-48A7-B585-8FA10FA49B7E}"/>
    <cellStyle name="Обычный 6 2 2 2 5 2 2 6" xfId="7414" xr:uid="{EAC4E918-DFAD-4728-B03C-04916123ABD5}"/>
    <cellStyle name="Обычный 6 2 2 2 5 2 3" xfId="2633" xr:uid="{00000000-0005-0000-0000-000096040000}"/>
    <cellStyle name="Обычный 6 2 2 2 5 2 3 2" xfId="3880" xr:uid="{00000000-0005-0000-0000-000097040000}"/>
    <cellStyle name="Обычный 6 2 2 2 5 2 3 2 2" xfId="9897" xr:uid="{8AD911B9-5EE6-449B-965B-2B6A21CDB47C}"/>
    <cellStyle name="Обычный 6 2 2 2 5 2 3 3" xfId="5124" xr:uid="{00000000-0005-0000-0000-000098040000}"/>
    <cellStyle name="Обычный 6 2 2 2 5 2 3 3 2" xfId="11141" xr:uid="{D01842FF-58A2-438A-B383-6D5AD621021A}"/>
    <cellStyle name="Обычный 6 2 2 2 5 2 3 4" xfId="6368" xr:uid="{00000000-0005-0000-0000-000099040000}"/>
    <cellStyle name="Обычный 6 2 2 2 5 2 3 4 2" xfId="12385" xr:uid="{FB69F1DC-238F-4529-A8B4-9BD3D6400894}"/>
    <cellStyle name="Обычный 6 2 2 2 5 2 3 5" xfId="8653" xr:uid="{CD5E2266-9DF8-4540-9D06-AC1D609E0CD3}"/>
    <cellStyle name="Обычный 6 2 2 2 5 2 4" xfId="3058" xr:uid="{00000000-0005-0000-0000-00009A040000}"/>
    <cellStyle name="Обычный 6 2 2 2 5 2 4 2" xfId="9075" xr:uid="{A45D4B38-5A95-44B6-A832-CB8AC6D7E8F3}"/>
    <cellStyle name="Обычный 6 2 2 2 5 2 5" xfId="4302" xr:uid="{00000000-0005-0000-0000-00009B040000}"/>
    <cellStyle name="Обычный 6 2 2 2 5 2 5 2" xfId="10319" xr:uid="{EFB376F6-687E-413C-BF17-2D79EA74DFD1}"/>
    <cellStyle name="Обычный 6 2 2 2 5 2 6" xfId="5546" xr:uid="{00000000-0005-0000-0000-00009C040000}"/>
    <cellStyle name="Обычный 6 2 2 2 5 2 6 2" xfId="11563" xr:uid="{42A20D70-432B-4BF8-9C63-4A36C8573DA4}"/>
    <cellStyle name="Обычный 6 2 2 2 5 2 7" xfId="1811" xr:uid="{00000000-0005-0000-0000-00009D040000}"/>
    <cellStyle name="Обычный 6 2 2 2 5 2 7 2" xfId="7831" xr:uid="{FDB746B4-AC24-459E-B7DA-0656E022B811}"/>
    <cellStyle name="Обычный 6 2 2 2 5 2 8" xfId="7004" xr:uid="{C532BF95-9A1F-49BF-B217-E04CC0C01D65}"/>
    <cellStyle name="Обычный 6 2 2 2 5 3" xfId="770" xr:uid="{00000000-0005-0000-0000-00009E040000}"/>
    <cellStyle name="Обычный 6 2 2 2 5 3 2" xfId="3263" xr:uid="{00000000-0005-0000-0000-00009F040000}"/>
    <cellStyle name="Обычный 6 2 2 2 5 3 2 2" xfId="9280" xr:uid="{4E5CEC80-964F-4029-8D6C-242F76FC7606}"/>
    <cellStyle name="Обычный 6 2 2 2 5 3 3" xfId="4507" xr:uid="{00000000-0005-0000-0000-0000A0040000}"/>
    <cellStyle name="Обычный 6 2 2 2 5 3 3 2" xfId="10524" xr:uid="{88DD3AD4-4A6D-4B15-B180-4B133A29B73A}"/>
    <cellStyle name="Обычный 6 2 2 2 5 3 4" xfId="5751" xr:uid="{00000000-0005-0000-0000-0000A1040000}"/>
    <cellStyle name="Обычный 6 2 2 2 5 3 4 2" xfId="11768" xr:uid="{5400A862-CDFD-430D-AA98-E2EB9F4F5605}"/>
    <cellStyle name="Обычный 6 2 2 2 5 3 5" xfId="2016" xr:uid="{00000000-0005-0000-0000-0000A2040000}"/>
    <cellStyle name="Обычный 6 2 2 2 5 3 5 2" xfId="8036" xr:uid="{E3E856D5-DA92-45E0-B851-4FFC9CAE3B3F}"/>
    <cellStyle name="Обычный 6 2 2 2 5 3 6" xfId="6799" xr:uid="{486998C5-8C3B-4819-947B-51B0C0CC0A0B}"/>
    <cellStyle name="Обычный 6 2 2 2 5 4" xfId="1183" xr:uid="{00000000-0005-0000-0000-0000A3040000}"/>
    <cellStyle name="Обычный 6 2 2 2 5 4 2" xfId="3674" xr:uid="{00000000-0005-0000-0000-0000A4040000}"/>
    <cellStyle name="Обычный 6 2 2 2 5 4 2 2" xfId="9691" xr:uid="{16B506FD-B766-4BE0-B5FE-0CA19C52C28C}"/>
    <cellStyle name="Обычный 6 2 2 2 5 4 3" xfId="4918" xr:uid="{00000000-0005-0000-0000-0000A5040000}"/>
    <cellStyle name="Обычный 6 2 2 2 5 4 3 2" xfId="10935" xr:uid="{E6EC65B3-626F-4309-A110-33B7338CEDBF}"/>
    <cellStyle name="Обычный 6 2 2 2 5 4 4" xfId="6162" xr:uid="{00000000-0005-0000-0000-0000A6040000}"/>
    <cellStyle name="Обычный 6 2 2 2 5 4 4 2" xfId="12179" xr:uid="{F45BCA57-80FE-4376-8C5C-2ABE19C60CFF}"/>
    <cellStyle name="Обычный 6 2 2 2 5 4 5" xfId="2427" xr:uid="{00000000-0005-0000-0000-0000A7040000}"/>
    <cellStyle name="Обычный 6 2 2 2 5 4 5 2" xfId="8447" xr:uid="{BFF3B3EB-51FF-4827-8974-9841A47BB7B7}"/>
    <cellStyle name="Обычный 6 2 2 2 5 4 6" xfId="7209" xr:uid="{1692EB0C-4428-4229-B740-C3E709479FA5}"/>
    <cellStyle name="Обычный 6 2 2 2 5 5" xfId="2852" xr:uid="{00000000-0005-0000-0000-0000A8040000}"/>
    <cellStyle name="Обычный 6 2 2 2 5 5 2" xfId="8869" xr:uid="{D8E8B328-E75A-4029-B7DC-CBF18D827933}"/>
    <cellStyle name="Обычный 6 2 2 2 5 6" xfId="4096" xr:uid="{00000000-0005-0000-0000-0000A9040000}"/>
    <cellStyle name="Обычный 6 2 2 2 5 6 2" xfId="10113" xr:uid="{3DABD5E7-0AD3-4120-8BBD-BB4D4A4874B8}"/>
    <cellStyle name="Обычный 6 2 2 2 5 7" xfId="5340" xr:uid="{00000000-0005-0000-0000-0000AA040000}"/>
    <cellStyle name="Обычный 6 2 2 2 5 7 2" xfId="11357" xr:uid="{B35E3E69-E0B7-4ACF-BCE6-AB3302162E4D}"/>
    <cellStyle name="Обычный 6 2 2 2 5 8" xfId="1604" xr:uid="{00000000-0005-0000-0000-0000AB040000}"/>
    <cellStyle name="Обычный 6 2 2 2 5 8 2" xfId="7625" xr:uid="{4B1D69D6-EAE3-44DF-92A4-A61EC846E036}"/>
    <cellStyle name="Обычный 6 2 2 2 5 9" xfId="6592" xr:uid="{35A41283-E271-4EE2-8839-DC29D9349BFB}"/>
    <cellStyle name="Обычный 6 2 2 2 6" xfId="967" xr:uid="{00000000-0005-0000-0000-0000AC040000}"/>
    <cellStyle name="Обычный 6 2 2 2 6 2" xfId="1377" xr:uid="{00000000-0005-0000-0000-0000AD040000}"/>
    <cellStyle name="Обычный 6 2 2 2 6 2 2" xfId="3458" xr:uid="{00000000-0005-0000-0000-0000AE040000}"/>
    <cellStyle name="Обычный 6 2 2 2 6 2 2 2" xfId="9475" xr:uid="{533F6227-DEC1-4BB8-BAC8-A94A183A0C60}"/>
    <cellStyle name="Обычный 6 2 2 2 6 2 3" xfId="4702" xr:uid="{00000000-0005-0000-0000-0000AF040000}"/>
    <cellStyle name="Обычный 6 2 2 2 6 2 3 2" xfId="10719" xr:uid="{49B53A08-25F9-448C-808A-8A958729EC15}"/>
    <cellStyle name="Обычный 6 2 2 2 6 2 4" xfId="5946" xr:uid="{00000000-0005-0000-0000-0000B0040000}"/>
    <cellStyle name="Обычный 6 2 2 2 6 2 4 2" xfId="11963" xr:uid="{AAAED2C1-AD03-4E7C-B95D-DC489A560744}"/>
    <cellStyle name="Обычный 6 2 2 2 6 2 5" xfId="2211" xr:uid="{00000000-0005-0000-0000-0000B1040000}"/>
    <cellStyle name="Обычный 6 2 2 2 6 2 5 2" xfId="8231" xr:uid="{35A311EE-E212-486D-A26F-6228F2CC9DFA}"/>
    <cellStyle name="Обычный 6 2 2 2 6 2 6" xfId="7403" xr:uid="{F920268D-0194-493F-8EAB-1BCFD6B782AF}"/>
    <cellStyle name="Обычный 6 2 2 2 6 3" xfId="2622" xr:uid="{00000000-0005-0000-0000-0000B2040000}"/>
    <cellStyle name="Обычный 6 2 2 2 6 3 2" xfId="3869" xr:uid="{00000000-0005-0000-0000-0000B3040000}"/>
    <cellStyle name="Обычный 6 2 2 2 6 3 2 2" xfId="9886" xr:uid="{8A32A9D3-607B-43AA-BF14-F359B83FE81B}"/>
    <cellStyle name="Обычный 6 2 2 2 6 3 3" xfId="5113" xr:uid="{00000000-0005-0000-0000-0000B4040000}"/>
    <cellStyle name="Обычный 6 2 2 2 6 3 3 2" xfId="11130" xr:uid="{FC4CDFF7-3219-4426-9456-A301DA03D747}"/>
    <cellStyle name="Обычный 6 2 2 2 6 3 4" xfId="6357" xr:uid="{00000000-0005-0000-0000-0000B5040000}"/>
    <cellStyle name="Обычный 6 2 2 2 6 3 4 2" xfId="12374" xr:uid="{B27AE023-DDFD-4940-8240-4EB6BD898CC5}"/>
    <cellStyle name="Обычный 6 2 2 2 6 3 5" xfId="8642" xr:uid="{3E941D92-BAC4-4088-9E52-EEBAA35DD763}"/>
    <cellStyle name="Обычный 6 2 2 2 6 4" xfId="3047" xr:uid="{00000000-0005-0000-0000-0000B6040000}"/>
    <cellStyle name="Обычный 6 2 2 2 6 4 2" xfId="9064" xr:uid="{363A672C-E08E-4968-87A6-11129EB3EC06}"/>
    <cellStyle name="Обычный 6 2 2 2 6 5" xfId="4291" xr:uid="{00000000-0005-0000-0000-0000B7040000}"/>
    <cellStyle name="Обычный 6 2 2 2 6 5 2" xfId="10308" xr:uid="{4FEEB418-CC22-453D-BEAA-E6207166662D}"/>
    <cellStyle name="Обычный 6 2 2 2 6 6" xfId="5535" xr:uid="{00000000-0005-0000-0000-0000B8040000}"/>
    <cellStyle name="Обычный 6 2 2 2 6 6 2" xfId="11552" xr:uid="{D40835A7-8DC6-4AE9-A304-209AC5BD5B7F}"/>
    <cellStyle name="Обычный 6 2 2 2 6 7" xfId="1800" xr:uid="{00000000-0005-0000-0000-0000B9040000}"/>
    <cellStyle name="Обычный 6 2 2 2 6 7 2" xfId="7820" xr:uid="{0180D83A-DA38-4550-ADF6-AD576CF93B4D}"/>
    <cellStyle name="Обычный 6 2 2 2 6 8" xfId="6993" xr:uid="{674C9AB9-4889-487B-83A3-6D933C96B29D}"/>
    <cellStyle name="Обычный 6 2 2 2 7" xfId="759" xr:uid="{00000000-0005-0000-0000-0000BA040000}"/>
    <cellStyle name="Обычный 6 2 2 2 7 2" xfId="3252" xr:uid="{00000000-0005-0000-0000-0000BB040000}"/>
    <cellStyle name="Обычный 6 2 2 2 7 2 2" xfId="9269" xr:uid="{3254A868-8FC2-47DE-979A-65113F947BF9}"/>
    <cellStyle name="Обычный 6 2 2 2 7 3" xfId="4496" xr:uid="{00000000-0005-0000-0000-0000BC040000}"/>
    <cellStyle name="Обычный 6 2 2 2 7 3 2" xfId="10513" xr:uid="{DD5DB723-5F86-44D0-BC7C-9703BAB985D7}"/>
    <cellStyle name="Обычный 6 2 2 2 7 4" xfId="5740" xr:uid="{00000000-0005-0000-0000-0000BD040000}"/>
    <cellStyle name="Обычный 6 2 2 2 7 4 2" xfId="11757" xr:uid="{44EEF2A0-782D-446B-8648-E48439A427D0}"/>
    <cellStyle name="Обычный 6 2 2 2 7 5" xfId="2005" xr:uid="{00000000-0005-0000-0000-0000BE040000}"/>
    <cellStyle name="Обычный 6 2 2 2 7 5 2" xfId="8025" xr:uid="{33F98D6C-FD7D-4DF5-8C93-EEC0DEA29752}"/>
    <cellStyle name="Обычный 6 2 2 2 7 6" xfId="6788" xr:uid="{D059C4F0-4A31-439A-B74E-7CA8FDDB0C1C}"/>
    <cellStyle name="Обычный 6 2 2 2 8" xfId="1172" xr:uid="{00000000-0005-0000-0000-0000BF040000}"/>
    <cellStyle name="Обычный 6 2 2 2 8 2" xfId="3663" xr:uid="{00000000-0005-0000-0000-0000C0040000}"/>
    <cellStyle name="Обычный 6 2 2 2 8 2 2" xfId="9680" xr:uid="{E4508906-A8C5-4301-ABF9-4E66280408B2}"/>
    <cellStyle name="Обычный 6 2 2 2 8 3" xfId="4907" xr:uid="{00000000-0005-0000-0000-0000C1040000}"/>
    <cellStyle name="Обычный 6 2 2 2 8 3 2" xfId="10924" xr:uid="{035112FE-7750-45D8-B080-A0D5A9288A0F}"/>
    <cellStyle name="Обычный 6 2 2 2 8 4" xfId="6151" xr:uid="{00000000-0005-0000-0000-0000C2040000}"/>
    <cellStyle name="Обычный 6 2 2 2 8 4 2" xfId="12168" xr:uid="{5EBBCA78-0320-4F37-8ADF-9E0B2EE27696}"/>
    <cellStyle name="Обычный 6 2 2 2 8 5" xfId="2416" xr:uid="{00000000-0005-0000-0000-0000C3040000}"/>
    <cellStyle name="Обычный 6 2 2 2 8 5 2" xfId="8436" xr:uid="{B6164C3F-ED07-43F6-A9CD-06D42CA2EB58}"/>
    <cellStyle name="Обычный 6 2 2 2 8 6" xfId="7198" xr:uid="{DAF022D6-B57F-40B3-BF10-E77333ED6A16}"/>
    <cellStyle name="Обычный 6 2 2 2 9" xfId="2841" xr:uid="{00000000-0005-0000-0000-0000C4040000}"/>
    <cellStyle name="Обычный 6 2 2 2 9 2" xfId="8858" xr:uid="{45435828-3D57-42DE-9E16-A6604A2A1931}"/>
    <cellStyle name="Обычный 6 2 2 3" xfId="551" xr:uid="{00000000-0005-0000-0000-0000C5040000}"/>
    <cellStyle name="Обычный 6 2 2 3 10" xfId="5341" xr:uid="{00000000-0005-0000-0000-0000C6040000}"/>
    <cellStyle name="Обычный 6 2 2 3 10 2" xfId="11358" xr:uid="{D10CE766-8199-4872-80A9-18C5C3D976FF}"/>
    <cellStyle name="Обычный 6 2 2 3 11" xfId="1605" xr:uid="{00000000-0005-0000-0000-0000C7040000}"/>
    <cellStyle name="Обычный 6 2 2 3 11 2" xfId="7626" xr:uid="{DF96E3C8-7CD4-4C16-B851-06DC405E4841}"/>
    <cellStyle name="Обычный 6 2 2 3 12" xfId="6593" xr:uid="{290DDF92-4E2F-47AD-A59F-121B0C0DEB25}"/>
    <cellStyle name="Обычный 6 2 2 3 2" xfId="552" xr:uid="{00000000-0005-0000-0000-0000C8040000}"/>
    <cellStyle name="Обычный 6 2 2 3 2 10" xfId="1606" xr:uid="{00000000-0005-0000-0000-0000C9040000}"/>
    <cellStyle name="Обычный 6 2 2 3 2 10 2" xfId="7627" xr:uid="{CD3D374A-8FCD-4F8F-8EEC-70F419D7CD04}"/>
    <cellStyle name="Обычный 6 2 2 3 2 11" xfId="6594" xr:uid="{10000ED4-1C95-40D5-BBC5-10714D9975E0}"/>
    <cellStyle name="Обычный 6 2 2 3 2 2" xfId="553" xr:uid="{00000000-0005-0000-0000-0000CA040000}"/>
    <cellStyle name="Обычный 6 2 2 3 2 2 2" xfId="981" xr:uid="{00000000-0005-0000-0000-0000CB040000}"/>
    <cellStyle name="Обычный 6 2 2 3 2 2 2 2" xfId="1391" xr:uid="{00000000-0005-0000-0000-0000CC040000}"/>
    <cellStyle name="Обычный 6 2 2 3 2 2 2 2 2" xfId="3472" xr:uid="{00000000-0005-0000-0000-0000CD040000}"/>
    <cellStyle name="Обычный 6 2 2 3 2 2 2 2 2 2" xfId="9489" xr:uid="{19D6403A-1549-4905-8438-CCA55847DFDC}"/>
    <cellStyle name="Обычный 6 2 2 3 2 2 2 2 3" xfId="4716" xr:uid="{00000000-0005-0000-0000-0000CE040000}"/>
    <cellStyle name="Обычный 6 2 2 3 2 2 2 2 3 2" xfId="10733" xr:uid="{4085F4D2-A416-4E68-B744-D60CE824AF6A}"/>
    <cellStyle name="Обычный 6 2 2 3 2 2 2 2 4" xfId="5960" xr:uid="{00000000-0005-0000-0000-0000CF040000}"/>
    <cellStyle name="Обычный 6 2 2 3 2 2 2 2 4 2" xfId="11977" xr:uid="{4A7D78FC-091A-4342-8A9D-8A296647D9EA}"/>
    <cellStyle name="Обычный 6 2 2 3 2 2 2 2 5" xfId="2225" xr:uid="{00000000-0005-0000-0000-0000D0040000}"/>
    <cellStyle name="Обычный 6 2 2 3 2 2 2 2 5 2" xfId="8245" xr:uid="{62AF6826-2462-4AB8-91D3-72BD3B52DB67}"/>
    <cellStyle name="Обычный 6 2 2 3 2 2 2 2 6" xfId="7417" xr:uid="{B085CA5A-1FB9-481A-8613-21EAD3E399A8}"/>
    <cellStyle name="Обычный 6 2 2 3 2 2 2 3" xfId="2636" xr:uid="{00000000-0005-0000-0000-0000D1040000}"/>
    <cellStyle name="Обычный 6 2 2 3 2 2 2 3 2" xfId="3883" xr:uid="{00000000-0005-0000-0000-0000D2040000}"/>
    <cellStyle name="Обычный 6 2 2 3 2 2 2 3 2 2" xfId="9900" xr:uid="{E9C40DB8-9905-45AD-A346-66B71F9396B4}"/>
    <cellStyle name="Обычный 6 2 2 3 2 2 2 3 3" xfId="5127" xr:uid="{00000000-0005-0000-0000-0000D3040000}"/>
    <cellStyle name="Обычный 6 2 2 3 2 2 2 3 3 2" xfId="11144" xr:uid="{9AF52093-7CFD-4FE6-BB37-855A51434F46}"/>
    <cellStyle name="Обычный 6 2 2 3 2 2 2 3 4" xfId="6371" xr:uid="{00000000-0005-0000-0000-0000D4040000}"/>
    <cellStyle name="Обычный 6 2 2 3 2 2 2 3 4 2" xfId="12388" xr:uid="{705044E7-408A-460D-ABA0-3D99C0728231}"/>
    <cellStyle name="Обычный 6 2 2 3 2 2 2 3 5" xfId="8656" xr:uid="{379B4522-E2F4-4402-870C-C4D2817145A7}"/>
    <cellStyle name="Обычный 6 2 2 3 2 2 2 4" xfId="3061" xr:uid="{00000000-0005-0000-0000-0000D5040000}"/>
    <cellStyle name="Обычный 6 2 2 3 2 2 2 4 2" xfId="9078" xr:uid="{97178E45-1076-4B74-871E-7DF875C9A349}"/>
    <cellStyle name="Обычный 6 2 2 3 2 2 2 5" xfId="4305" xr:uid="{00000000-0005-0000-0000-0000D6040000}"/>
    <cellStyle name="Обычный 6 2 2 3 2 2 2 5 2" xfId="10322" xr:uid="{9BE6AF63-A13E-4454-AEAA-C2089D73B895}"/>
    <cellStyle name="Обычный 6 2 2 3 2 2 2 6" xfId="5549" xr:uid="{00000000-0005-0000-0000-0000D7040000}"/>
    <cellStyle name="Обычный 6 2 2 3 2 2 2 6 2" xfId="11566" xr:uid="{DA9B9E48-6AFD-4929-A4E5-6347B082B824}"/>
    <cellStyle name="Обычный 6 2 2 3 2 2 2 7" xfId="1814" xr:uid="{00000000-0005-0000-0000-0000D8040000}"/>
    <cellStyle name="Обычный 6 2 2 3 2 2 2 7 2" xfId="7834" xr:uid="{055B39D7-72EC-4CF7-AB7B-CAF1FDB45E94}"/>
    <cellStyle name="Обычный 6 2 2 3 2 2 2 8" xfId="7007" xr:uid="{F1C1B49D-1F5D-4F0B-9FB5-76736E5F0EA1}"/>
    <cellStyle name="Обычный 6 2 2 3 2 2 3" xfId="773" xr:uid="{00000000-0005-0000-0000-0000D9040000}"/>
    <cellStyle name="Обычный 6 2 2 3 2 2 3 2" xfId="3266" xr:uid="{00000000-0005-0000-0000-0000DA040000}"/>
    <cellStyle name="Обычный 6 2 2 3 2 2 3 2 2" xfId="9283" xr:uid="{84E8D5BB-1279-49AC-85DB-316E54503638}"/>
    <cellStyle name="Обычный 6 2 2 3 2 2 3 3" xfId="4510" xr:uid="{00000000-0005-0000-0000-0000DB040000}"/>
    <cellStyle name="Обычный 6 2 2 3 2 2 3 3 2" xfId="10527" xr:uid="{27AABB13-7E5C-48DE-8E3A-0CC44FDC83D0}"/>
    <cellStyle name="Обычный 6 2 2 3 2 2 3 4" xfId="5754" xr:uid="{00000000-0005-0000-0000-0000DC040000}"/>
    <cellStyle name="Обычный 6 2 2 3 2 2 3 4 2" xfId="11771" xr:uid="{6E05B419-1ABF-43F1-A94E-C45784E1680C}"/>
    <cellStyle name="Обычный 6 2 2 3 2 2 3 5" xfId="2019" xr:uid="{00000000-0005-0000-0000-0000DD040000}"/>
    <cellStyle name="Обычный 6 2 2 3 2 2 3 5 2" xfId="8039" xr:uid="{2014A10F-0728-4F76-B266-B05BD5936A9E}"/>
    <cellStyle name="Обычный 6 2 2 3 2 2 3 6" xfId="6802" xr:uid="{C2568F07-BED9-4810-9C8E-2EEFD7C5831B}"/>
    <cellStyle name="Обычный 6 2 2 3 2 2 4" xfId="1186" xr:uid="{00000000-0005-0000-0000-0000DE040000}"/>
    <cellStyle name="Обычный 6 2 2 3 2 2 4 2" xfId="3677" xr:uid="{00000000-0005-0000-0000-0000DF040000}"/>
    <cellStyle name="Обычный 6 2 2 3 2 2 4 2 2" xfId="9694" xr:uid="{0D149E75-067E-459A-9426-76C5B3669498}"/>
    <cellStyle name="Обычный 6 2 2 3 2 2 4 3" xfId="4921" xr:uid="{00000000-0005-0000-0000-0000E0040000}"/>
    <cellStyle name="Обычный 6 2 2 3 2 2 4 3 2" xfId="10938" xr:uid="{A9F67270-E8D1-42BF-BD31-E4B41D6B7D2C}"/>
    <cellStyle name="Обычный 6 2 2 3 2 2 4 4" xfId="6165" xr:uid="{00000000-0005-0000-0000-0000E1040000}"/>
    <cellStyle name="Обычный 6 2 2 3 2 2 4 4 2" xfId="12182" xr:uid="{94441FC5-E530-4489-9A6D-43B10EDD0BDB}"/>
    <cellStyle name="Обычный 6 2 2 3 2 2 4 5" xfId="2430" xr:uid="{00000000-0005-0000-0000-0000E2040000}"/>
    <cellStyle name="Обычный 6 2 2 3 2 2 4 5 2" xfId="8450" xr:uid="{676A21BD-A8CB-431C-890A-546DFAE4251C}"/>
    <cellStyle name="Обычный 6 2 2 3 2 2 4 6" xfId="7212" xr:uid="{1A321317-85E7-4634-A698-4522189950A3}"/>
    <cellStyle name="Обычный 6 2 2 3 2 2 5" xfId="2855" xr:uid="{00000000-0005-0000-0000-0000E3040000}"/>
    <cellStyle name="Обычный 6 2 2 3 2 2 5 2" xfId="8872" xr:uid="{6E2F3426-A665-4378-AA12-8D1CD954B3DC}"/>
    <cellStyle name="Обычный 6 2 2 3 2 2 6" xfId="4099" xr:uid="{00000000-0005-0000-0000-0000E4040000}"/>
    <cellStyle name="Обычный 6 2 2 3 2 2 6 2" xfId="10116" xr:uid="{0E41D1EB-DA8D-4E89-8107-C4FF38993950}"/>
    <cellStyle name="Обычный 6 2 2 3 2 2 7" xfId="5343" xr:uid="{00000000-0005-0000-0000-0000E5040000}"/>
    <cellStyle name="Обычный 6 2 2 3 2 2 7 2" xfId="11360" xr:uid="{2A9E973C-9825-4DAB-BA9C-69F83B663B4C}"/>
    <cellStyle name="Обычный 6 2 2 3 2 2 8" xfId="1607" xr:uid="{00000000-0005-0000-0000-0000E6040000}"/>
    <cellStyle name="Обычный 6 2 2 3 2 2 8 2" xfId="7628" xr:uid="{4A9B2DDF-E544-4F30-899E-8051953E0851}"/>
    <cellStyle name="Обычный 6 2 2 3 2 2 9" xfId="6595" xr:uid="{BA6E7278-F028-4A81-90ED-938A41911FC6}"/>
    <cellStyle name="Обычный 6 2 2 3 2 3" xfId="554" xr:uid="{00000000-0005-0000-0000-0000E7040000}"/>
    <cellStyle name="Обычный 6 2 2 3 2 3 2" xfId="982" xr:uid="{00000000-0005-0000-0000-0000E8040000}"/>
    <cellStyle name="Обычный 6 2 2 3 2 3 2 2" xfId="1392" xr:uid="{00000000-0005-0000-0000-0000E9040000}"/>
    <cellStyle name="Обычный 6 2 2 3 2 3 2 2 2" xfId="3473" xr:uid="{00000000-0005-0000-0000-0000EA040000}"/>
    <cellStyle name="Обычный 6 2 2 3 2 3 2 2 2 2" xfId="9490" xr:uid="{C7CD2C4D-E6BD-4E4D-8283-13FCA23E13EA}"/>
    <cellStyle name="Обычный 6 2 2 3 2 3 2 2 3" xfId="4717" xr:uid="{00000000-0005-0000-0000-0000EB040000}"/>
    <cellStyle name="Обычный 6 2 2 3 2 3 2 2 3 2" xfId="10734" xr:uid="{5046E8D6-7156-4573-AAEE-A8DB6ECDA2F8}"/>
    <cellStyle name="Обычный 6 2 2 3 2 3 2 2 4" xfId="5961" xr:uid="{00000000-0005-0000-0000-0000EC040000}"/>
    <cellStyle name="Обычный 6 2 2 3 2 3 2 2 4 2" xfId="11978" xr:uid="{283CD233-F43F-4683-86E1-D375CE07DC9B}"/>
    <cellStyle name="Обычный 6 2 2 3 2 3 2 2 5" xfId="2226" xr:uid="{00000000-0005-0000-0000-0000ED040000}"/>
    <cellStyle name="Обычный 6 2 2 3 2 3 2 2 5 2" xfId="8246" xr:uid="{3231D160-5BCA-4E22-B9C2-4FB7A9CE6FB3}"/>
    <cellStyle name="Обычный 6 2 2 3 2 3 2 2 6" xfId="7418" xr:uid="{EF0B8C20-A04A-4F1B-BB6B-0FCB6B198FDC}"/>
    <cellStyle name="Обычный 6 2 2 3 2 3 2 3" xfId="2637" xr:uid="{00000000-0005-0000-0000-0000EE040000}"/>
    <cellStyle name="Обычный 6 2 2 3 2 3 2 3 2" xfId="3884" xr:uid="{00000000-0005-0000-0000-0000EF040000}"/>
    <cellStyle name="Обычный 6 2 2 3 2 3 2 3 2 2" xfId="9901" xr:uid="{9E25144D-7596-4976-8FF5-5094CCABC2D1}"/>
    <cellStyle name="Обычный 6 2 2 3 2 3 2 3 3" xfId="5128" xr:uid="{00000000-0005-0000-0000-0000F0040000}"/>
    <cellStyle name="Обычный 6 2 2 3 2 3 2 3 3 2" xfId="11145" xr:uid="{9A289A3A-64F6-437A-990A-A60F9D35CCF6}"/>
    <cellStyle name="Обычный 6 2 2 3 2 3 2 3 4" xfId="6372" xr:uid="{00000000-0005-0000-0000-0000F1040000}"/>
    <cellStyle name="Обычный 6 2 2 3 2 3 2 3 4 2" xfId="12389" xr:uid="{E6BDD228-29D8-4B6D-9E91-3B1405D391C7}"/>
    <cellStyle name="Обычный 6 2 2 3 2 3 2 3 5" xfId="8657" xr:uid="{6E9656FA-2782-4AB2-8659-E8FD91165085}"/>
    <cellStyle name="Обычный 6 2 2 3 2 3 2 4" xfId="3062" xr:uid="{00000000-0005-0000-0000-0000F2040000}"/>
    <cellStyle name="Обычный 6 2 2 3 2 3 2 4 2" xfId="9079" xr:uid="{2873BCEB-DF71-400C-99FD-9CAD73A03434}"/>
    <cellStyle name="Обычный 6 2 2 3 2 3 2 5" xfId="4306" xr:uid="{00000000-0005-0000-0000-0000F3040000}"/>
    <cellStyle name="Обычный 6 2 2 3 2 3 2 5 2" xfId="10323" xr:uid="{97CBFF0B-DE61-4D2D-ACC3-5C47170CD5E1}"/>
    <cellStyle name="Обычный 6 2 2 3 2 3 2 6" xfId="5550" xr:uid="{00000000-0005-0000-0000-0000F4040000}"/>
    <cellStyle name="Обычный 6 2 2 3 2 3 2 6 2" xfId="11567" xr:uid="{C89E5F26-8B5F-49A1-A06C-10718E89972A}"/>
    <cellStyle name="Обычный 6 2 2 3 2 3 2 7" xfId="1815" xr:uid="{00000000-0005-0000-0000-0000F5040000}"/>
    <cellStyle name="Обычный 6 2 2 3 2 3 2 7 2" xfId="7835" xr:uid="{F8E5D0AF-B53B-4F2C-854B-CAE641BF623A}"/>
    <cellStyle name="Обычный 6 2 2 3 2 3 2 8" xfId="7008" xr:uid="{37424DEB-1E44-4B76-8448-D0DD78D2A18B}"/>
    <cellStyle name="Обычный 6 2 2 3 2 3 3" xfId="774" xr:uid="{00000000-0005-0000-0000-0000F6040000}"/>
    <cellStyle name="Обычный 6 2 2 3 2 3 3 2" xfId="3267" xr:uid="{00000000-0005-0000-0000-0000F7040000}"/>
    <cellStyle name="Обычный 6 2 2 3 2 3 3 2 2" xfId="9284" xr:uid="{A5C66527-32FB-4093-94FA-0F8A9C2F739B}"/>
    <cellStyle name="Обычный 6 2 2 3 2 3 3 3" xfId="4511" xr:uid="{00000000-0005-0000-0000-0000F8040000}"/>
    <cellStyle name="Обычный 6 2 2 3 2 3 3 3 2" xfId="10528" xr:uid="{DD8A807E-0E5C-4BC0-A8A2-4FC68718D3BD}"/>
    <cellStyle name="Обычный 6 2 2 3 2 3 3 4" xfId="5755" xr:uid="{00000000-0005-0000-0000-0000F9040000}"/>
    <cellStyle name="Обычный 6 2 2 3 2 3 3 4 2" xfId="11772" xr:uid="{653EAA82-9D20-4998-91EC-DDD737BF27A7}"/>
    <cellStyle name="Обычный 6 2 2 3 2 3 3 5" xfId="2020" xr:uid="{00000000-0005-0000-0000-0000FA040000}"/>
    <cellStyle name="Обычный 6 2 2 3 2 3 3 5 2" xfId="8040" xr:uid="{5534FBEB-38EA-4430-89F4-43777B723607}"/>
    <cellStyle name="Обычный 6 2 2 3 2 3 3 6" xfId="6803" xr:uid="{FA8E6FE0-87EF-4EBB-BC35-2D6630013F89}"/>
    <cellStyle name="Обычный 6 2 2 3 2 3 4" xfId="1187" xr:uid="{00000000-0005-0000-0000-0000FB040000}"/>
    <cellStyle name="Обычный 6 2 2 3 2 3 4 2" xfId="3678" xr:uid="{00000000-0005-0000-0000-0000FC040000}"/>
    <cellStyle name="Обычный 6 2 2 3 2 3 4 2 2" xfId="9695" xr:uid="{48409312-99C5-4922-8499-F851150A5718}"/>
    <cellStyle name="Обычный 6 2 2 3 2 3 4 3" xfId="4922" xr:uid="{00000000-0005-0000-0000-0000FD040000}"/>
    <cellStyle name="Обычный 6 2 2 3 2 3 4 3 2" xfId="10939" xr:uid="{C01D22A0-F3B1-4C53-8AB9-9DB137A6FC73}"/>
    <cellStyle name="Обычный 6 2 2 3 2 3 4 4" xfId="6166" xr:uid="{00000000-0005-0000-0000-0000FE040000}"/>
    <cellStyle name="Обычный 6 2 2 3 2 3 4 4 2" xfId="12183" xr:uid="{5C9B5754-836E-4E99-882C-8738CA9EC81A}"/>
    <cellStyle name="Обычный 6 2 2 3 2 3 4 5" xfId="2431" xr:uid="{00000000-0005-0000-0000-0000FF040000}"/>
    <cellStyle name="Обычный 6 2 2 3 2 3 4 5 2" xfId="8451" xr:uid="{A11483AC-B76D-4FA5-9F4B-16430344FBF7}"/>
    <cellStyle name="Обычный 6 2 2 3 2 3 4 6" xfId="7213" xr:uid="{1F6DC156-963A-40A3-88B1-84A5F999CE6E}"/>
    <cellStyle name="Обычный 6 2 2 3 2 3 5" xfId="2856" xr:uid="{00000000-0005-0000-0000-000000050000}"/>
    <cellStyle name="Обычный 6 2 2 3 2 3 5 2" xfId="8873" xr:uid="{8BF81594-B78E-4AD4-ADEF-836DD150257C}"/>
    <cellStyle name="Обычный 6 2 2 3 2 3 6" xfId="4100" xr:uid="{00000000-0005-0000-0000-000001050000}"/>
    <cellStyle name="Обычный 6 2 2 3 2 3 6 2" xfId="10117" xr:uid="{18EAC9D9-4F0E-4EB9-BC5A-80DF1043D736}"/>
    <cellStyle name="Обычный 6 2 2 3 2 3 7" xfId="5344" xr:uid="{00000000-0005-0000-0000-000002050000}"/>
    <cellStyle name="Обычный 6 2 2 3 2 3 7 2" xfId="11361" xr:uid="{9A982957-AD01-4B96-9932-D0F94ED60004}"/>
    <cellStyle name="Обычный 6 2 2 3 2 3 8" xfId="1608" xr:uid="{00000000-0005-0000-0000-000003050000}"/>
    <cellStyle name="Обычный 6 2 2 3 2 3 8 2" xfId="7629" xr:uid="{2AFBDC65-8AC2-4757-B51B-B12A14D55598}"/>
    <cellStyle name="Обычный 6 2 2 3 2 3 9" xfId="6596" xr:uid="{78551855-4C31-4FF0-A863-57E105358C16}"/>
    <cellStyle name="Обычный 6 2 2 3 2 4" xfId="980" xr:uid="{00000000-0005-0000-0000-000004050000}"/>
    <cellStyle name="Обычный 6 2 2 3 2 4 2" xfId="1390" xr:uid="{00000000-0005-0000-0000-000005050000}"/>
    <cellStyle name="Обычный 6 2 2 3 2 4 2 2" xfId="3471" xr:uid="{00000000-0005-0000-0000-000006050000}"/>
    <cellStyle name="Обычный 6 2 2 3 2 4 2 2 2" xfId="9488" xr:uid="{3FC2F76B-76C1-4FF3-AEE8-B96488873D85}"/>
    <cellStyle name="Обычный 6 2 2 3 2 4 2 3" xfId="4715" xr:uid="{00000000-0005-0000-0000-000007050000}"/>
    <cellStyle name="Обычный 6 2 2 3 2 4 2 3 2" xfId="10732" xr:uid="{216F648C-A2E6-4BBC-BD8F-C5666BA42B09}"/>
    <cellStyle name="Обычный 6 2 2 3 2 4 2 4" xfId="5959" xr:uid="{00000000-0005-0000-0000-000008050000}"/>
    <cellStyle name="Обычный 6 2 2 3 2 4 2 4 2" xfId="11976" xr:uid="{515F7887-3790-4B48-99AD-9187FF22EB91}"/>
    <cellStyle name="Обычный 6 2 2 3 2 4 2 5" xfId="2224" xr:uid="{00000000-0005-0000-0000-000009050000}"/>
    <cellStyle name="Обычный 6 2 2 3 2 4 2 5 2" xfId="8244" xr:uid="{A905CC23-1858-4201-864C-C9CDC22BC801}"/>
    <cellStyle name="Обычный 6 2 2 3 2 4 2 6" xfId="7416" xr:uid="{2C1B2118-857D-4ADA-A8AC-367792EF2207}"/>
    <cellStyle name="Обычный 6 2 2 3 2 4 3" xfId="2635" xr:uid="{00000000-0005-0000-0000-00000A050000}"/>
    <cellStyle name="Обычный 6 2 2 3 2 4 3 2" xfId="3882" xr:uid="{00000000-0005-0000-0000-00000B050000}"/>
    <cellStyle name="Обычный 6 2 2 3 2 4 3 2 2" xfId="9899" xr:uid="{FC6BDB70-B429-43DC-8259-C140DDBBBCBB}"/>
    <cellStyle name="Обычный 6 2 2 3 2 4 3 3" xfId="5126" xr:uid="{00000000-0005-0000-0000-00000C050000}"/>
    <cellStyle name="Обычный 6 2 2 3 2 4 3 3 2" xfId="11143" xr:uid="{200F560D-5011-4152-BC7F-71F6A7D4C017}"/>
    <cellStyle name="Обычный 6 2 2 3 2 4 3 4" xfId="6370" xr:uid="{00000000-0005-0000-0000-00000D050000}"/>
    <cellStyle name="Обычный 6 2 2 3 2 4 3 4 2" xfId="12387" xr:uid="{D93C420D-DE37-41CA-BEFF-4AEF09C5F775}"/>
    <cellStyle name="Обычный 6 2 2 3 2 4 3 5" xfId="8655" xr:uid="{85C7FBC5-6F3F-4100-801A-1BFBEE5C85E7}"/>
    <cellStyle name="Обычный 6 2 2 3 2 4 4" xfId="3060" xr:uid="{00000000-0005-0000-0000-00000E050000}"/>
    <cellStyle name="Обычный 6 2 2 3 2 4 4 2" xfId="9077" xr:uid="{00AEE1D9-342C-42AC-8C7A-03296E95580C}"/>
    <cellStyle name="Обычный 6 2 2 3 2 4 5" xfId="4304" xr:uid="{00000000-0005-0000-0000-00000F050000}"/>
    <cellStyle name="Обычный 6 2 2 3 2 4 5 2" xfId="10321" xr:uid="{6F1477AC-8184-4E82-A9C3-D4BAC853F0FB}"/>
    <cellStyle name="Обычный 6 2 2 3 2 4 6" xfId="5548" xr:uid="{00000000-0005-0000-0000-000010050000}"/>
    <cellStyle name="Обычный 6 2 2 3 2 4 6 2" xfId="11565" xr:uid="{9B4017AC-ECCB-426A-B367-1AC9332C393E}"/>
    <cellStyle name="Обычный 6 2 2 3 2 4 7" xfId="1813" xr:uid="{00000000-0005-0000-0000-000011050000}"/>
    <cellStyle name="Обычный 6 2 2 3 2 4 7 2" xfId="7833" xr:uid="{ACD10DBD-9F7A-491F-AAC4-7D339BB45296}"/>
    <cellStyle name="Обычный 6 2 2 3 2 4 8" xfId="7006" xr:uid="{B61C7281-4FCE-4E65-8BC3-E9BC935C4CA3}"/>
    <cellStyle name="Обычный 6 2 2 3 2 5" xfId="772" xr:uid="{00000000-0005-0000-0000-000012050000}"/>
    <cellStyle name="Обычный 6 2 2 3 2 5 2" xfId="3265" xr:uid="{00000000-0005-0000-0000-000013050000}"/>
    <cellStyle name="Обычный 6 2 2 3 2 5 2 2" xfId="9282" xr:uid="{EC50B612-8EB3-4CAD-86A1-A333D1D9DA9E}"/>
    <cellStyle name="Обычный 6 2 2 3 2 5 3" xfId="4509" xr:uid="{00000000-0005-0000-0000-000014050000}"/>
    <cellStyle name="Обычный 6 2 2 3 2 5 3 2" xfId="10526" xr:uid="{FC6D07CA-AF93-4799-93CB-C8DDB03DF7EE}"/>
    <cellStyle name="Обычный 6 2 2 3 2 5 4" xfId="5753" xr:uid="{00000000-0005-0000-0000-000015050000}"/>
    <cellStyle name="Обычный 6 2 2 3 2 5 4 2" xfId="11770" xr:uid="{D4149CDA-93CF-4533-8F65-F1001D379A23}"/>
    <cellStyle name="Обычный 6 2 2 3 2 5 5" xfId="2018" xr:uid="{00000000-0005-0000-0000-000016050000}"/>
    <cellStyle name="Обычный 6 2 2 3 2 5 5 2" xfId="8038" xr:uid="{16D3E6E5-B94D-41A6-84F9-8C95372A11F3}"/>
    <cellStyle name="Обычный 6 2 2 3 2 5 6" xfId="6801" xr:uid="{087492C5-ECC2-4DAE-8C10-AE250037C53E}"/>
    <cellStyle name="Обычный 6 2 2 3 2 6" xfId="1185" xr:uid="{00000000-0005-0000-0000-000017050000}"/>
    <cellStyle name="Обычный 6 2 2 3 2 6 2" xfId="3676" xr:uid="{00000000-0005-0000-0000-000018050000}"/>
    <cellStyle name="Обычный 6 2 2 3 2 6 2 2" xfId="9693" xr:uid="{848B26BC-9529-4E29-9D66-0963B6ECF413}"/>
    <cellStyle name="Обычный 6 2 2 3 2 6 3" xfId="4920" xr:uid="{00000000-0005-0000-0000-000019050000}"/>
    <cellStyle name="Обычный 6 2 2 3 2 6 3 2" xfId="10937" xr:uid="{EC6EBCF2-4661-4AAF-ABAB-BCB713B1BE2E}"/>
    <cellStyle name="Обычный 6 2 2 3 2 6 4" xfId="6164" xr:uid="{00000000-0005-0000-0000-00001A050000}"/>
    <cellStyle name="Обычный 6 2 2 3 2 6 4 2" xfId="12181" xr:uid="{26FEEF39-16D3-438E-9016-4F88D5969E90}"/>
    <cellStyle name="Обычный 6 2 2 3 2 6 5" xfId="2429" xr:uid="{00000000-0005-0000-0000-00001B050000}"/>
    <cellStyle name="Обычный 6 2 2 3 2 6 5 2" xfId="8449" xr:uid="{317E14EC-6A36-451F-B46C-421D1A320863}"/>
    <cellStyle name="Обычный 6 2 2 3 2 6 6" xfId="7211" xr:uid="{585E1182-ACBD-479C-882C-B60A22279BFB}"/>
    <cellStyle name="Обычный 6 2 2 3 2 7" xfId="2854" xr:uid="{00000000-0005-0000-0000-00001C050000}"/>
    <cellStyle name="Обычный 6 2 2 3 2 7 2" xfId="8871" xr:uid="{DADCFA3B-D3F0-437F-86F9-4CD94AAD284B}"/>
    <cellStyle name="Обычный 6 2 2 3 2 8" xfId="4098" xr:uid="{00000000-0005-0000-0000-00001D050000}"/>
    <cellStyle name="Обычный 6 2 2 3 2 8 2" xfId="10115" xr:uid="{5DF7DAFE-7F98-4DEB-8F6B-13455050A45E}"/>
    <cellStyle name="Обычный 6 2 2 3 2 9" xfId="5342" xr:uid="{00000000-0005-0000-0000-00001E050000}"/>
    <cellStyle name="Обычный 6 2 2 3 2 9 2" xfId="11359" xr:uid="{E7960D01-1D0C-4F6A-B56E-49AF4385CB12}"/>
    <cellStyle name="Обычный 6 2 2 3 3" xfId="555" xr:uid="{00000000-0005-0000-0000-00001F050000}"/>
    <cellStyle name="Обычный 6 2 2 3 3 2" xfId="983" xr:uid="{00000000-0005-0000-0000-000020050000}"/>
    <cellStyle name="Обычный 6 2 2 3 3 2 2" xfId="1393" xr:uid="{00000000-0005-0000-0000-000021050000}"/>
    <cellStyle name="Обычный 6 2 2 3 3 2 2 2" xfId="3474" xr:uid="{00000000-0005-0000-0000-000022050000}"/>
    <cellStyle name="Обычный 6 2 2 3 3 2 2 2 2" xfId="9491" xr:uid="{4BDFBC5A-F149-440B-A9FC-9B95BEF110B6}"/>
    <cellStyle name="Обычный 6 2 2 3 3 2 2 3" xfId="4718" xr:uid="{00000000-0005-0000-0000-000023050000}"/>
    <cellStyle name="Обычный 6 2 2 3 3 2 2 3 2" xfId="10735" xr:uid="{6E457FF9-2211-43B6-A975-6B99C813B460}"/>
    <cellStyle name="Обычный 6 2 2 3 3 2 2 4" xfId="5962" xr:uid="{00000000-0005-0000-0000-000024050000}"/>
    <cellStyle name="Обычный 6 2 2 3 3 2 2 4 2" xfId="11979" xr:uid="{E2E2F9AD-874F-4A6B-B2B8-05C07E663DDB}"/>
    <cellStyle name="Обычный 6 2 2 3 3 2 2 5" xfId="2227" xr:uid="{00000000-0005-0000-0000-000025050000}"/>
    <cellStyle name="Обычный 6 2 2 3 3 2 2 5 2" xfId="8247" xr:uid="{C8B4C33E-F5C9-4073-B248-0FD4ABDAF944}"/>
    <cellStyle name="Обычный 6 2 2 3 3 2 2 6" xfId="7419" xr:uid="{4E6A1CC7-2743-461A-A8A8-5F9CAA8B76AC}"/>
    <cellStyle name="Обычный 6 2 2 3 3 2 3" xfId="2638" xr:uid="{00000000-0005-0000-0000-000026050000}"/>
    <cellStyle name="Обычный 6 2 2 3 3 2 3 2" xfId="3885" xr:uid="{00000000-0005-0000-0000-000027050000}"/>
    <cellStyle name="Обычный 6 2 2 3 3 2 3 2 2" xfId="9902" xr:uid="{5655EC72-5F71-4453-8229-FF7EC9CDF170}"/>
    <cellStyle name="Обычный 6 2 2 3 3 2 3 3" xfId="5129" xr:uid="{00000000-0005-0000-0000-000028050000}"/>
    <cellStyle name="Обычный 6 2 2 3 3 2 3 3 2" xfId="11146" xr:uid="{5EB65A89-257C-4551-B0E5-B82999004534}"/>
    <cellStyle name="Обычный 6 2 2 3 3 2 3 4" xfId="6373" xr:uid="{00000000-0005-0000-0000-000029050000}"/>
    <cellStyle name="Обычный 6 2 2 3 3 2 3 4 2" xfId="12390" xr:uid="{9158EC71-9B38-4B1E-9C79-33C315D8F091}"/>
    <cellStyle name="Обычный 6 2 2 3 3 2 3 5" xfId="8658" xr:uid="{16DD3EF0-FEF9-4A6E-832A-E0E7E43C6C12}"/>
    <cellStyle name="Обычный 6 2 2 3 3 2 4" xfId="3063" xr:uid="{00000000-0005-0000-0000-00002A050000}"/>
    <cellStyle name="Обычный 6 2 2 3 3 2 4 2" xfId="9080" xr:uid="{36BCA22E-A2A3-4480-BC30-5FE6394C91DF}"/>
    <cellStyle name="Обычный 6 2 2 3 3 2 5" xfId="4307" xr:uid="{00000000-0005-0000-0000-00002B050000}"/>
    <cellStyle name="Обычный 6 2 2 3 3 2 5 2" xfId="10324" xr:uid="{18DEE035-1F02-49CE-AAAC-11CFC2F2772C}"/>
    <cellStyle name="Обычный 6 2 2 3 3 2 6" xfId="5551" xr:uid="{00000000-0005-0000-0000-00002C050000}"/>
    <cellStyle name="Обычный 6 2 2 3 3 2 6 2" xfId="11568" xr:uid="{44521E53-18F3-4198-9595-19C5311E0C70}"/>
    <cellStyle name="Обычный 6 2 2 3 3 2 7" xfId="1816" xr:uid="{00000000-0005-0000-0000-00002D050000}"/>
    <cellStyle name="Обычный 6 2 2 3 3 2 7 2" xfId="7836" xr:uid="{FCD44882-552B-48D9-949E-F2DA548D59C2}"/>
    <cellStyle name="Обычный 6 2 2 3 3 2 8" xfId="7009" xr:uid="{F8427887-C9F8-4045-890D-7D2B87BC0E9C}"/>
    <cellStyle name="Обычный 6 2 2 3 3 3" xfId="775" xr:uid="{00000000-0005-0000-0000-00002E050000}"/>
    <cellStyle name="Обычный 6 2 2 3 3 3 2" xfId="3268" xr:uid="{00000000-0005-0000-0000-00002F050000}"/>
    <cellStyle name="Обычный 6 2 2 3 3 3 2 2" xfId="9285" xr:uid="{02EB5459-C113-49F3-B47D-22FB059E6FE4}"/>
    <cellStyle name="Обычный 6 2 2 3 3 3 3" xfId="4512" xr:uid="{00000000-0005-0000-0000-000030050000}"/>
    <cellStyle name="Обычный 6 2 2 3 3 3 3 2" xfId="10529" xr:uid="{29207AFC-7C8F-4B9B-83FD-96FF6CE2647F}"/>
    <cellStyle name="Обычный 6 2 2 3 3 3 4" xfId="5756" xr:uid="{00000000-0005-0000-0000-000031050000}"/>
    <cellStyle name="Обычный 6 2 2 3 3 3 4 2" xfId="11773" xr:uid="{FC8E4DB9-3080-418C-AF0B-64040095BF43}"/>
    <cellStyle name="Обычный 6 2 2 3 3 3 5" xfId="2021" xr:uid="{00000000-0005-0000-0000-000032050000}"/>
    <cellStyle name="Обычный 6 2 2 3 3 3 5 2" xfId="8041" xr:uid="{4F57EB62-12CB-402A-9E19-39FE04DA6178}"/>
    <cellStyle name="Обычный 6 2 2 3 3 3 6" xfId="6804" xr:uid="{B752282A-6DD6-47C8-B929-DB9D2F7058BD}"/>
    <cellStyle name="Обычный 6 2 2 3 3 4" xfId="1188" xr:uid="{00000000-0005-0000-0000-000033050000}"/>
    <cellStyle name="Обычный 6 2 2 3 3 4 2" xfId="3679" xr:uid="{00000000-0005-0000-0000-000034050000}"/>
    <cellStyle name="Обычный 6 2 2 3 3 4 2 2" xfId="9696" xr:uid="{F4805E48-F0FF-40D9-8DA7-AD2075418B44}"/>
    <cellStyle name="Обычный 6 2 2 3 3 4 3" xfId="4923" xr:uid="{00000000-0005-0000-0000-000035050000}"/>
    <cellStyle name="Обычный 6 2 2 3 3 4 3 2" xfId="10940" xr:uid="{72C03893-6D9F-4051-8357-8C4845FC079E}"/>
    <cellStyle name="Обычный 6 2 2 3 3 4 4" xfId="6167" xr:uid="{00000000-0005-0000-0000-000036050000}"/>
    <cellStyle name="Обычный 6 2 2 3 3 4 4 2" xfId="12184" xr:uid="{699ED46F-02F7-412D-8027-F5A8AE1FE486}"/>
    <cellStyle name="Обычный 6 2 2 3 3 4 5" xfId="2432" xr:uid="{00000000-0005-0000-0000-000037050000}"/>
    <cellStyle name="Обычный 6 2 2 3 3 4 5 2" xfId="8452" xr:uid="{82D394C2-97AB-4A51-9B4B-7A77F667452D}"/>
    <cellStyle name="Обычный 6 2 2 3 3 4 6" xfId="7214" xr:uid="{72A39300-007F-4D45-AFF1-E1119FDD618A}"/>
    <cellStyle name="Обычный 6 2 2 3 3 5" xfId="2857" xr:uid="{00000000-0005-0000-0000-000038050000}"/>
    <cellStyle name="Обычный 6 2 2 3 3 5 2" xfId="8874" xr:uid="{E0718102-786A-4BC5-8C90-8285DE679630}"/>
    <cellStyle name="Обычный 6 2 2 3 3 6" xfId="4101" xr:uid="{00000000-0005-0000-0000-000039050000}"/>
    <cellStyle name="Обычный 6 2 2 3 3 6 2" xfId="10118" xr:uid="{F764A249-94BD-4EF0-A04D-9712DF7C8564}"/>
    <cellStyle name="Обычный 6 2 2 3 3 7" xfId="5345" xr:uid="{00000000-0005-0000-0000-00003A050000}"/>
    <cellStyle name="Обычный 6 2 2 3 3 7 2" xfId="11362" xr:uid="{9D56E6D1-65A6-4976-BC85-03FEBA426477}"/>
    <cellStyle name="Обычный 6 2 2 3 3 8" xfId="1609" xr:uid="{00000000-0005-0000-0000-00003B050000}"/>
    <cellStyle name="Обычный 6 2 2 3 3 8 2" xfId="7630" xr:uid="{979C8246-A881-4640-8096-6811A35BA2C6}"/>
    <cellStyle name="Обычный 6 2 2 3 3 9" xfId="6597" xr:uid="{B3F61013-1F4B-471D-9BC4-182FEF08CBBC}"/>
    <cellStyle name="Обычный 6 2 2 3 4" xfId="556" xr:uid="{00000000-0005-0000-0000-00003C050000}"/>
    <cellStyle name="Обычный 6 2 2 3 4 2" xfId="984" xr:uid="{00000000-0005-0000-0000-00003D050000}"/>
    <cellStyle name="Обычный 6 2 2 3 4 2 2" xfId="1394" xr:uid="{00000000-0005-0000-0000-00003E050000}"/>
    <cellStyle name="Обычный 6 2 2 3 4 2 2 2" xfId="3475" xr:uid="{00000000-0005-0000-0000-00003F050000}"/>
    <cellStyle name="Обычный 6 2 2 3 4 2 2 2 2" xfId="9492" xr:uid="{0E110845-09FF-4326-9524-09F6CBC6EC11}"/>
    <cellStyle name="Обычный 6 2 2 3 4 2 2 3" xfId="4719" xr:uid="{00000000-0005-0000-0000-000040050000}"/>
    <cellStyle name="Обычный 6 2 2 3 4 2 2 3 2" xfId="10736" xr:uid="{68566524-8FFC-4056-9178-97EC084E4788}"/>
    <cellStyle name="Обычный 6 2 2 3 4 2 2 4" xfId="5963" xr:uid="{00000000-0005-0000-0000-000041050000}"/>
    <cellStyle name="Обычный 6 2 2 3 4 2 2 4 2" xfId="11980" xr:uid="{128CA580-9B2D-47D2-8AAF-B415DBC1FB83}"/>
    <cellStyle name="Обычный 6 2 2 3 4 2 2 5" xfId="2228" xr:uid="{00000000-0005-0000-0000-000042050000}"/>
    <cellStyle name="Обычный 6 2 2 3 4 2 2 5 2" xfId="8248" xr:uid="{90BF1066-8F51-4548-BA50-6246EC77787D}"/>
    <cellStyle name="Обычный 6 2 2 3 4 2 2 6" xfId="7420" xr:uid="{30BABA27-526D-4961-A0C8-C10B5D0FFAFA}"/>
    <cellStyle name="Обычный 6 2 2 3 4 2 3" xfId="2639" xr:uid="{00000000-0005-0000-0000-000043050000}"/>
    <cellStyle name="Обычный 6 2 2 3 4 2 3 2" xfId="3886" xr:uid="{00000000-0005-0000-0000-000044050000}"/>
    <cellStyle name="Обычный 6 2 2 3 4 2 3 2 2" xfId="9903" xr:uid="{53E43E8C-7728-4023-9A23-331B207EC192}"/>
    <cellStyle name="Обычный 6 2 2 3 4 2 3 3" xfId="5130" xr:uid="{00000000-0005-0000-0000-000045050000}"/>
    <cellStyle name="Обычный 6 2 2 3 4 2 3 3 2" xfId="11147" xr:uid="{BDAB2A32-4014-4C9C-9E4A-DC404B92BA4E}"/>
    <cellStyle name="Обычный 6 2 2 3 4 2 3 4" xfId="6374" xr:uid="{00000000-0005-0000-0000-000046050000}"/>
    <cellStyle name="Обычный 6 2 2 3 4 2 3 4 2" xfId="12391" xr:uid="{1927AD4B-1D7C-470A-AB62-F7E015E6B869}"/>
    <cellStyle name="Обычный 6 2 2 3 4 2 3 5" xfId="8659" xr:uid="{5B567F49-AAAE-4D66-A079-D9F1C5882C57}"/>
    <cellStyle name="Обычный 6 2 2 3 4 2 4" xfId="3064" xr:uid="{00000000-0005-0000-0000-000047050000}"/>
    <cellStyle name="Обычный 6 2 2 3 4 2 4 2" xfId="9081" xr:uid="{6A4A8600-C052-418E-B9B0-CEF616C91CEB}"/>
    <cellStyle name="Обычный 6 2 2 3 4 2 5" xfId="4308" xr:uid="{00000000-0005-0000-0000-000048050000}"/>
    <cellStyle name="Обычный 6 2 2 3 4 2 5 2" xfId="10325" xr:uid="{0FCCE6FB-8ED3-4AA3-9AF2-FFCA51B5BEE0}"/>
    <cellStyle name="Обычный 6 2 2 3 4 2 6" xfId="5552" xr:uid="{00000000-0005-0000-0000-000049050000}"/>
    <cellStyle name="Обычный 6 2 2 3 4 2 6 2" xfId="11569" xr:uid="{BBE9F72B-1EAC-415D-A63D-E8FC188D74F1}"/>
    <cellStyle name="Обычный 6 2 2 3 4 2 7" xfId="1817" xr:uid="{00000000-0005-0000-0000-00004A050000}"/>
    <cellStyle name="Обычный 6 2 2 3 4 2 7 2" xfId="7837" xr:uid="{B5FE9CE0-59F2-4511-9040-98441CE7D5B6}"/>
    <cellStyle name="Обычный 6 2 2 3 4 2 8" xfId="7010" xr:uid="{EE76E356-DBB4-4E3A-A43C-09829E14B5EC}"/>
    <cellStyle name="Обычный 6 2 2 3 4 3" xfId="776" xr:uid="{00000000-0005-0000-0000-00004B050000}"/>
    <cellStyle name="Обычный 6 2 2 3 4 3 2" xfId="3269" xr:uid="{00000000-0005-0000-0000-00004C050000}"/>
    <cellStyle name="Обычный 6 2 2 3 4 3 2 2" xfId="9286" xr:uid="{33FC2AC4-64F5-4D76-9B4D-B221F1008FB5}"/>
    <cellStyle name="Обычный 6 2 2 3 4 3 3" xfId="4513" xr:uid="{00000000-0005-0000-0000-00004D050000}"/>
    <cellStyle name="Обычный 6 2 2 3 4 3 3 2" xfId="10530" xr:uid="{38205609-DEBA-403A-8883-B4BCEC57A1D7}"/>
    <cellStyle name="Обычный 6 2 2 3 4 3 4" xfId="5757" xr:uid="{00000000-0005-0000-0000-00004E050000}"/>
    <cellStyle name="Обычный 6 2 2 3 4 3 4 2" xfId="11774" xr:uid="{C3175512-6C85-46E5-B51B-A0E6D97EA0E3}"/>
    <cellStyle name="Обычный 6 2 2 3 4 3 5" xfId="2022" xr:uid="{00000000-0005-0000-0000-00004F050000}"/>
    <cellStyle name="Обычный 6 2 2 3 4 3 5 2" xfId="8042" xr:uid="{05FB183A-8E5F-4798-AC83-D604967B1C48}"/>
    <cellStyle name="Обычный 6 2 2 3 4 3 6" xfId="6805" xr:uid="{28818788-8D4C-417E-B4E6-9761D458CA6C}"/>
    <cellStyle name="Обычный 6 2 2 3 4 4" xfId="1189" xr:uid="{00000000-0005-0000-0000-000050050000}"/>
    <cellStyle name="Обычный 6 2 2 3 4 4 2" xfId="3680" xr:uid="{00000000-0005-0000-0000-000051050000}"/>
    <cellStyle name="Обычный 6 2 2 3 4 4 2 2" xfId="9697" xr:uid="{E036DC80-3881-4934-83C6-F0862645782C}"/>
    <cellStyle name="Обычный 6 2 2 3 4 4 3" xfId="4924" xr:uid="{00000000-0005-0000-0000-000052050000}"/>
    <cellStyle name="Обычный 6 2 2 3 4 4 3 2" xfId="10941" xr:uid="{2A02F0CD-686F-4A42-8A30-4368310A7AC5}"/>
    <cellStyle name="Обычный 6 2 2 3 4 4 4" xfId="6168" xr:uid="{00000000-0005-0000-0000-000053050000}"/>
    <cellStyle name="Обычный 6 2 2 3 4 4 4 2" xfId="12185" xr:uid="{EEC2CC60-3FFA-4B06-AD5F-46B66533EB15}"/>
    <cellStyle name="Обычный 6 2 2 3 4 4 5" xfId="2433" xr:uid="{00000000-0005-0000-0000-000054050000}"/>
    <cellStyle name="Обычный 6 2 2 3 4 4 5 2" xfId="8453" xr:uid="{185FD876-04F0-4617-8C86-30FD4DCD23F4}"/>
    <cellStyle name="Обычный 6 2 2 3 4 4 6" xfId="7215" xr:uid="{5405E8CD-EB73-4BB3-A5EF-EA06EA4816DC}"/>
    <cellStyle name="Обычный 6 2 2 3 4 5" xfId="2858" xr:uid="{00000000-0005-0000-0000-000055050000}"/>
    <cellStyle name="Обычный 6 2 2 3 4 5 2" xfId="8875" xr:uid="{DD523987-AD1A-4DBB-AD47-A51AC6FE14ED}"/>
    <cellStyle name="Обычный 6 2 2 3 4 6" xfId="4102" xr:uid="{00000000-0005-0000-0000-000056050000}"/>
    <cellStyle name="Обычный 6 2 2 3 4 6 2" xfId="10119" xr:uid="{F0504A3F-575A-431E-AFA0-EC2D185AC561}"/>
    <cellStyle name="Обычный 6 2 2 3 4 7" xfId="5346" xr:uid="{00000000-0005-0000-0000-000057050000}"/>
    <cellStyle name="Обычный 6 2 2 3 4 7 2" xfId="11363" xr:uid="{A5B91EEA-FA45-4034-B372-A0EF2DAAE22E}"/>
    <cellStyle name="Обычный 6 2 2 3 4 8" xfId="1610" xr:uid="{00000000-0005-0000-0000-000058050000}"/>
    <cellStyle name="Обычный 6 2 2 3 4 8 2" xfId="7631" xr:uid="{6780CD69-1E8E-41BF-9E44-4C064F61A592}"/>
    <cellStyle name="Обычный 6 2 2 3 4 9" xfId="6598" xr:uid="{24174194-9527-44BB-8352-8F4A794D5EAF}"/>
    <cellStyle name="Обычный 6 2 2 3 5" xfId="979" xr:uid="{00000000-0005-0000-0000-000059050000}"/>
    <cellStyle name="Обычный 6 2 2 3 5 2" xfId="1389" xr:uid="{00000000-0005-0000-0000-00005A050000}"/>
    <cellStyle name="Обычный 6 2 2 3 5 2 2" xfId="3470" xr:uid="{00000000-0005-0000-0000-00005B050000}"/>
    <cellStyle name="Обычный 6 2 2 3 5 2 2 2" xfId="9487" xr:uid="{45022DAC-D3E7-4449-BBFA-644C4BA6C476}"/>
    <cellStyle name="Обычный 6 2 2 3 5 2 3" xfId="4714" xr:uid="{00000000-0005-0000-0000-00005C050000}"/>
    <cellStyle name="Обычный 6 2 2 3 5 2 3 2" xfId="10731" xr:uid="{881D6FE7-B39A-4B89-B725-0DFC4290D3A6}"/>
    <cellStyle name="Обычный 6 2 2 3 5 2 4" xfId="5958" xr:uid="{00000000-0005-0000-0000-00005D050000}"/>
    <cellStyle name="Обычный 6 2 2 3 5 2 4 2" xfId="11975" xr:uid="{30253571-2419-4668-93A2-7655B24BDF61}"/>
    <cellStyle name="Обычный 6 2 2 3 5 2 5" xfId="2223" xr:uid="{00000000-0005-0000-0000-00005E050000}"/>
    <cellStyle name="Обычный 6 2 2 3 5 2 5 2" xfId="8243" xr:uid="{FD75AEFC-DB67-453A-9D6B-CE27F913A06B}"/>
    <cellStyle name="Обычный 6 2 2 3 5 2 6" xfId="7415" xr:uid="{7554DCA9-7FDC-409F-9F00-1284EF7D88B5}"/>
    <cellStyle name="Обычный 6 2 2 3 5 3" xfId="2634" xr:uid="{00000000-0005-0000-0000-00005F050000}"/>
    <cellStyle name="Обычный 6 2 2 3 5 3 2" xfId="3881" xr:uid="{00000000-0005-0000-0000-000060050000}"/>
    <cellStyle name="Обычный 6 2 2 3 5 3 2 2" xfId="9898" xr:uid="{6C1872CE-C99B-4C0A-99C5-0027DDC0B0D4}"/>
    <cellStyle name="Обычный 6 2 2 3 5 3 3" xfId="5125" xr:uid="{00000000-0005-0000-0000-000061050000}"/>
    <cellStyle name="Обычный 6 2 2 3 5 3 3 2" xfId="11142" xr:uid="{66B9D7AD-705B-48E6-AF8B-12C1EDF90BF5}"/>
    <cellStyle name="Обычный 6 2 2 3 5 3 4" xfId="6369" xr:uid="{00000000-0005-0000-0000-000062050000}"/>
    <cellStyle name="Обычный 6 2 2 3 5 3 4 2" xfId="12386" xr:uid="{8B98A6D5-80F3-428C-89BE-F7AC3647BEBE}"/>
    <cellStyle name="Обычный 6 2 2 3 5 3 5" xfId="8654" xr:uid="{19C5A27E-210C-4135-969D-A339AEA97CE9}"/>
    <cellStyle name="Обычный 6 2 2 3 5 4" xfId="3059" xr:uid="{00000000-0005-0000-0000-000063050000}"/>
    <cellStyle name="Обычный 6 2 2 3 5 4 2" xfId="9076" xr:uid="{DDA2F79A-97AB-4D5C-AD8A-E80BAD5D0692}"/>
    <cellStyle name="Обычный 6 2 2 3 5 5" xfId="4303" xr:uid="{00000000-0005-0000-0000-000064050000}"/>
    <cellStyle name="Обычный 6 2 2 3 5 5 2" xfId="10320" xr:uid="{204DA1E9-1992-4513-B9FC-1E3CC70B6D1C}"/>
    <cellStyle name="Обычный 6 2 2 3 5 6" xfId="5547" xr:uid="{00000000-0005-0000-0000-000065050000}"/>
    <cellStyle name="Обычный 6 2 2 3 5 6 2" xfId="11564" xr:uid="{BCF40A0A-09C3-4A8A-BE0E-75D20CE84E9C}"/>
    <cellStyle name="Обычный 6 2 2 3 5 7" xfId="1812" xr:uid="{00000000-0005-0000-0000-000066050000}"/>
    <cellStyle name="Обычный 6 2 2 3 5 7 2" xfId="7832" xr:uid="{207A2197-C346-4426-9D0E-4BCF424C2C5F}"/>
    <cellStyle name="Обычный 6 2 2 3 5 8" xfId="7005" xr:uid="{C9FBAD27-267C-40C1-AD8D-00D622554076}"/>
    <cellStyle name="Обычный 6 2 2 3 6" xfId="771" xr:uid="{00000000-0005-0000-0000-000067050000}"/>
    <cellStyle name="Обычный 6 2 2 3 6 2" xfId="3264" xr:uid="{00000000-0005-0000-0000-000068050000}"/>
    <cellStyle name="Обычный 6 2 2 3 6 2 2" xfId="9281" xr:uid="{621F5FF8-C922-4665-8989-37E71A77243D}"/>
    <cellStyle name="Обычный 6 2 2 3 6 3" xfId="4508" xr:uid="{00000000-0005-0000-0000-000069050000}"/>
    <cellStyle name="Обычный 6 2 2 3 6 3 2" xfId="10525" xr:uid="{5EB38126-1D1D-47E8-9BCC-3C8E6BE92DF2}"/>
    <cellStyle name="Обычный 6 2 2 3 6 4" xfId="5752" xr:uid="{00000000-0005-0000-0000-00006A050000}"/>
    <cellStyle name="Обычный 6 2 2 3 6 4 2" xfId="11769" xr:uid="{BB0E54AC-108B-4742-8597-BC7BEB7C0111}"/>
    <cellStyle name="Обычный 6 2 2 3 6 5" xfId="2017" xr:uid="{00000000-0005-0000-0000-00006B050000}"/>
    <cellStyle name="Обычный 6 2 2 3 6 5 2" xfId="8037" xr:uid="{4BB761E9-B32D-415C-88D5-65583AB93EB5}"/>
    <cellStyle name="Обычный 6 2 2 3 6 6" xfId="6800" xr:uid="{35C0970E-F6F6-41CA-B5A9-CE14E24117EA}"/>
    <cellStyle name="Обычный 6 2 2 3 7" xfId="1184" xr:uid="{00000000-0005-0000-0000-00006C050000}"/>
    <cellStyle name="Обычный 6 2 2 3 7 2" xfId="3675" xr:uid="{00000000-0005-0000-0000-00006D050000}"/>
    <cellStyle name="Обычный 6 2 2 3 7 2 2" xfId="9692" xr:uid="{3815B017-EBC4-4D17-A8D2-2CD5EBB4A035}"/>
    <cellStyle name="Обычный 6 2 2 3 7 3" xfId="4919" xr:uid="{00000000-0005-0000-0000-00006E050000}"/>
    <cellStyle name="Обычный 6 2 2 3 7 3 2" xfId="10936" xr:uid="{4D999A63-06D1-4EF1-B781-0C973C9DF5C5}"/>
    <cellStyle name="Обычный 6 2 2 3 7 4" xfId="6163" xr:uid="{00000000-0005-0000-0000-00006F050000}"/>
    <cellStyle name="Обычный 6 2 2 3 7 4 2" xfId="12180" xr:uid="{9D097413-855E-46EE-9010-A38EADB2A2B4}"/>
    <cellStyle name="Обычный 6 2 2 3 7 5" xfId="2428" xr:uid="{00000000-0005-0000-0000-000070050000}"/>
    <cellStyle name="Обычный 6 2 2 3 7 5 2" xfId="8448" xr:uid="{44915702-B8C2-4FBD-9588-D900A1914879}"/>
    <cellStyle name="Обычный 6 2 2 3 7 6" xfId="7210" xr:uid="{8A09FADE-2CFD-4CF6-9CDD-65FAD3B1111D}"/>
    <cellStyle name="Обычный 6 2 2 3 8" xfId="2853" xr:uid="{00000000-0005-0000-0000-000071050000}"/>
    <cellStyle name="Обычный 6 2 2 3 8 2" xfId="8870" xr:uid="{EE728F01-62AE-4F5C-BA32-644E12B53FB2}"/>
    <cellStyle name="Обычный 6 2 2 3 9" xfId="4097" xr:uid="{00000000-0005-0000-0000-000072050000}"/>
    <cellStyle name="Обычный 6 2 2 3 9 2" xfId="10114" xr:uid="{A41F5AA5-6191-4967-8B38-F08AA2F8447E}"/>
    <cellStyle name="Обычный 6 2 2 4" xfId="557" xr:uid="{00000000-0005-0000-0000-000073050000}"/>
    <cellStyle name="Обычный 6 2 2 4 10" xfId="5347" xr:uid="{00000000-0005-0000-0000-000074050000}"/>
    <cellStyle name="Обычный 6 2 2 4 10 2" xfId="11364" xr:uid="{F9E516A4-B323-44A5-981A-49A392094214}"/>
    <cellStyle name="Обычный 6 2 2 4 11" xfId="1611" xr:uid="{00000000-0005-0000-0000-000075050000}"/>
    <cellStyle name="Обычный 6 2 2 4 11 2" xfId="7632" xr:uid="{2433FEC1-83C2-4DDD-9197-E7D535108B7C}"/>
    <cellStyle name="Обычный 6 2 2 4 12" xfId="6599" xr:uid="{EC4034B1-5A55-4A3F-A3D8-67CFE90A23BC}"/>
    <cellStyle name="Обычный 6 2 2 4 2" xfId="558" xr:uid="{00000000-0005-0000-0000-000076050000}"/>
    <cellStyle name="Обычный 6 2 2 4 2 10" xfId="1612" xr:uid="{00000000-0005-0000-0000-000077050000}"/>
    <cellStyle name="Обычный 6 2 2 4 2 10 2" xfId="7633" xr:uid="{38032F9F-CD48-4A35-85C7-410C149F96B3}"/>
    <cellStyle name="Обычный 6 2 2 4 2 11" xfId="6600" xr:uid="{5EEC56FB-A311-4A8D-ACF1-9BEBA70EAB16}"/>
    <cellStyle name="Обычный 6 2 2 4 2 2" xfId="559" xr:uid="{00000000-0005-0000-0000-000078050000}"/>
    <cellStyle name="Обычный 6 2 2 4 2 2 2" xfId="987" xr:uid="{00000000-0005-0000-0000-000079050000}"/>
    <cellStyle name="Обычный 6 2 2 4 2 2 2 2" xfId="1397" xr:uid="{00000000-0005-0000-0000-00007A050000}"/>
    <cellStyle name="Обычный 6 2 2 4 2 2 2 2 2" xfId="3478" xr:uid="{00000000-0005-0000-0000-00007B050000}"/>
    <cellStyle name="Обычный 6 2 2 4 2 2 2 2 2 2" xfId="9495" xr:uid="{E946CD14-E94D-402D-BA00-4667992E6F08}"/>
    <cellStyle name="Обычный 6 2 2 4 2 2 2 2 3" xfId="4722" xr:uid="{00000000-0005-0000-0000-00007C050000}"/>
    <cellStyle name="Обычный 6 2 2 4 2 2 2 2 3 2" xfId="10739" xr:uid="{82862501-1C0C-40CB-9800-AD728E04D5A1}"/>
    <cellStyle name="Обычный 6 2 2 4 2 2 2 2 4" xfId="5966" xr:uid="{00000000-0005-0000-0000-00007D050000}"/>
    <cellStyle name="Обычный 6 2 2 4 2 2 2 2 4 2" xfId="11983" xr:uid="{8E25D531-FB3B-4CF1-9BB2-F1968F55911E}"/>
    <cellStyle name="Обычный 6 2 2 4 2 2 2 2 5" xfId="2231" xr:uid="{00000000-0005-0000-0000-00007E050000}"/>
    <cellStyle name="Обычный 6 2 2 4 2 2 2 2 5 2" xfId="8251" xr:uid="{A25CA8C2-ADBA-4582-9CC6-B72145EB806E}"/>
    <cellStyle name="Обычный 6 2 2 4 2 2 2 2 6" xfId="7423" xr:uid="{EAAA87DE-927F-495F-B061-C0A9CA17CC76}"/>
    <cellStyle name="Обычный 6 2 2 4 2 2 2 3" xfId="2642" xr:uid="{00000000-0005-0000-0000-00007F050000}"/>
    <cellStyle name="Обычный 6 2 2 4 2 2 2 3 2" xfId="3889" xr:uid="{00000000-0005-0000-0000-000080050000}"/>
    <cellStyle name="Обычный 6 2 2 4 2 2 2 3 2 2" xfId="9906" xr:uid="{929A1FB6-0F6C-47AE-A139-2683CBD62BA1}"/>
    <cellStyle name="Обычный 6 2 2 4 2 2 2 3 3" xfId="5133" xr:uid="{00000000-0005-0000-0000-000081050000}"/>
    <cellStyle name="Обычный 6 2 2 4 2 2 2 3 3 2" xfId="11150" xr:uid="{D7749DF3-72C9-45B1-A133-1FA28F9C2E77}"/>
    <cellStyle name="Обычный 6 2 2 4 2 2 2 3 4" xfId="6377" xr:uid="{00000000-0005-0000-0000-000082050000}"/>
    <cellStyle name="Обычный 6 2 2 4 2 2 2 3 4 2" xfId="12394" xr:uid="{E04E814D-D866-4E6A-A994-C9EBFB7A056F}"/>
    <cellStyle name="Обычный 6 2 2 4 2 2 2 3 5" xfId="8662" xr:uid="{AFC4B966-18E8-4F81-B186-F0521BE9567E}"/>
    <cellStyle name="Обычный 6 2 2 4 2 2 2 4" xfId="3067" xr:uid="{00000000-0005-0000-0000-000083050000}"/>
    <cellStyle name="Обычный 6 2 2 4 2 2 2 4 2" xfId="9084" xr:uid="{0275F08E-CF70-4BA1-95DB-A9A14461BD31}"/>
    <cellStyle name="Обычный 6 2 2 4 2 2 2 5" xfId="4311" xr:uid="{00000000-0005-0000-0000-000084050000}"/>
    <cellStyle name="Обычный 6 2 2 4 2 2 2 5 2" xfId="10328" xr:uid="{D8411CE1-73A0-42AB-94C3-6D1940003706}"/>
    <cellStyle name="Обычный 6 2 2 4 2 2 2 6" xfId="5555" xr:uid="{00000000-0005-0000-0000-000085050000}"/>
    <cellStyle name="Обычный 6 2 2 4 2 2 2 6 2" xfId="11572" xr:uid="{DEEFD8D3-EAE3-4DF5-BAAB-31C8E79DAD93}"/>
    <cellStyle name="Обычный 6 2 2 4 2 2 2 7" xfId="1820" xr:uid="{00000000-0005-0000-0000-000086050000}"/>
    <cellStyle name="Обычный 6 2 2 4 2 2 2 7 2" xfId="7840" xr:uid="{F56B8E5B-EA4F-468F-9D12-018ECB3DBC04}"/>
    <cellStyle name="Обычный 6 2 2 4 2 2 2 8" xfId="7013" xr:uid="{5A9B801C-C57E-4862-9ADC-FCC533A2A655}"/>
    <cellStyle name="Обычный 6 2 2 4 2 2 3" xfId="779" xr:uid="{00000000-0005-0000-0000-000087050000}"/>
    <cellStyle name="Обычный 6 2 2 4 2 2 3 2" xfId="3272" xr:uid="{00000000-0005-0000-0000-000088050000}"/>
    <cellStyle name="Обычный 6 2 2 4 2 2 3 2 2" xfId="9289" xr:uid="{29C3E793-F789-4FE5-BB17-950C276AE787}"/>
    <cellStyle name="Обычный 6 2 2 4 2 2 3 3" xfId="4516" xr:uid="{00000000-0005-0000-0000-000089050000}"/>
    <cellStyle name="Обычный 6 2 2 4 2 2 3 3 2" xfId="10533" xr:uid="{F5350F68-77F8-4CB4-9736-4B163318B9E5}"/>
    <cellStyle name="Обычный 6 2 2 4 2 2 3 4" xfId="5760" xr:uid="{00000000-0005-0000-0000-00008A050000}"/>
    <cellStyle name="Обычный 6 2 2 4 2 2 3 4 2" xfId="11777" xr:uid="{8196A85A-CA0F-45BA-8863-704043937967}"/>
    <cellStyle name="Обычный 6 2 2 4 2 2 3 5" xfId="2025" xr:uid="{00000000-0005-0000-0000-00008B050000}"/>
    <cellStyle name="Обычный 6 2 2 4 2 2 3 5 2" xfId="8045" xr:uid="{12CA4493-9DDC-407A-8647-DEDD1697C8FB}"/>
    <cellStyle name="Обычный 6 2 2 4 2 2 3 6" xfId="6808" xr:uid="{DA5A7F35-5186-42B0-AF64-CDB24459F284}"/>
    <cellStyle name="Обычный 6 2 2 4 2 2 4" xfId="1192" xr:uid="{00000000-0005-0000-0000-00008C050000}"/>
    <cellStyle name="Обычный 6 2 2 4 2 2 4 2" xfId="3683" xr:uid="{00000000-0005-0000-0000-00008D050000}"/>
    <cellStyle name="Обычный 6 2 2 4 2 2 4 2 2" xfId="9700" xr:uid="{4418D4E7-89B3-48B7-9996-B460A6AF56C1}"/>
    <cellStyle name="Обычный 6 2 2 4 2 2 4 3" xfId="4927" xr:uid="{00000000-0005-0000-0000-00008E050000}"/>
    <cellStyle name="Обычный 6 2 2 4 2 2 4 3 2" xfId="10944" xr:uid="{FBE762E5-4051-48C8-8AFF-72949229E2B5}"/>
    <cellStyle name="Обычный 6 2 2 4 2 2 4 4" xfId="6171" xr:uid="{00000000-0005-0000-0000-00008F050000}"/>
    <cellStyle name="Обычный 6 2 2 4 2 2 4 4 2" xfId="12188" xr:uid="{6F2D81FA-2AE5-40B4-BA87-DC4F61E75E80}"/>
    <cellStyle name="Обычный 6 2 2 4 2 2 4 5" xfId="2436" xr:uid="{00000000-0005-0000-0000-000090050000}"/>
    <cellStyle name="Обычный 6 2 2 4 2 2 4 5 2" xfId="8456" xr:uid="{2ECBA0F3-D675-4F8F-8C68-80440B73DAC8}"/>
    <cellStyle name="Обычный 6 2 2 4 2 2 4 6" xfId="7218" xr:uid="{FEC7E601-80CC-4F50-BE96-E6F6996997B2}"/>
    <cellStyle name="Обычный 6 2 2 4 2 2 5" xfId="2861" xr:uid="{00000000-0005-0000-0000-000091050000}"/>
    <cellStyle name="Обычный 6 2 2 4 2 2 5 2" xfId="8878" xr:uid="{CBB71848-5865-4E1C-A658-962277CBD45A}"/>
    <cellStyle name="Обычный 6 2 2 4 2 2 6" xfId="4105" xr:uid="{00000000-0005-0000-0000-000092050000}"/>
    <cellStyle name="Обычный 6 2 2 4 2 2 6 2" xfId="10122" xr:uid="{0A8B4DAB-71E8-4F47-930C-B11DDD55D984}"/>
    <cellStyle name="Обычный 6 2 2 4 2 2 7" xfId="5349" xr:uid="{00000000-0005-0000-0000-000093050000}"/>
    <cellStyle name="Обычный 6 2 2 4 2 2 7 2" xfId="11366" xr:uid="{D9D7C773-1F0F-48BF-AAF2-2E610FC1252F}"/>
    <cellStyle name="Обычный 6 2 2 4 2 2 8" xfId="1613" xr:uid="{00000000-0005-0000-0000-000094050000}"/>
    <cellStyle name="Обычный 6 2 2 4 2 2 8 2" xfId="7634" xr:uid="{2BBF8F9E-A468-4A1B-B8C0-7CD45AF05CF0}"/>
    <cellStyle name="Обычный 6 2 2 4 2 2 9" xfId="6601" xr:uid="{BC7885C6-0A87-4725-B620-58C0D4386786}"/>
    <cellStyle name="Обычный 6 2 2 4 2 3" xfId="560" xr:uid="{00000000-0005-0000-0000-000095050000}"/>
    <cellStyle name="Обычный 6 2 2 4 2 3 2" xfId="988" xr:uid="{00000000-0005-0000-0000-000096050000}"/>
    <cellStyle name="Обычный 6 2 2 4 2 3 2 2" xfId="1398" xr:uid="{00000000-0005-0000-0000-000097050000}"/>
    <cellStyle name="Обычный 6 2 2 4 2 3 2 2 2" xfId="3479" xr:uid="{00000000-0005-0000-0000-000098050000}"/>
    <cellStyle name="Обычный 6 2 2 4 2 3 2 2 2 2" xfId="9496" xr:uid="{62255326-4B57-4AD5-979C-E9759038FB87}"/>
    <cellStyle name="Обычный 6 2 2 4 2 3 2 2 3" xfId="4723" xr:uid="{00000000-0005-0000-0000-000099050000}"/>
    <cellStyle name="Обычный 6 2 2 4 2 3 2 2 3 2" xfId="10740" xr:uid="{AC01DBB0-A1ED-46FB-8424-E782707D8196}"/>
    <cellStyle name="Обычный 6 2 2 4 2 3 2 2 4" xfId="5967" xr:uid="{00000000-0005-0000-0000-00009A050000}"/>
    <cellStyle name="Обычный 6 2 2 4 2 3 2 2 4 2" xfId="11984" xr:uid="{FACCF51E-6C48-4BE3-88FD-F234B8754BCD}"/>
    <cellStyle name="Обычный 6 2 2 4 2 3 2 2 5" xfId="2232" xr:uid="{00000000-0005-0000-0000-00009B050000}"/>
    <cellStyle name="Обычный 6 2 2 4 2 3 2 2 5 2" xfId="8252" xr:uid="{E1F21A16-ADED-4305-99B0-E891EF9064D2}"/>
    <cellStyle name="Обычный 6 2 2 4 2 3 2 2 6" xfId="7424" xr:uid="{2E8AA918-3655-474E-977F-3F2AE9D0FAAF}"/>
    <cellStyle name="Обычный 6 2 2 4 2 3 2 3" xfId="2643" xr:uid="{00000000-0005-0000-0000-00009C050000}"/>
    <cellStyle name="Обычный 6 2 2 4 2 3 2 3 2" xfId="3890" xr:uid="{00000000-0005-0000-0000-00009D050000}"/>
    <cellStyle name="Обычный 6 2 2 4 2 3 2 3 2 2" xfId="9907" xr:uid="{07FA8762-987B-4D7A-9D09-C9CD125AF1EA}"/>
    <cellStyle name="Обычный 6 2 2 4 2 3 2 3 3" xfId="5134" xr:uid="{00000000-0005-0000-0000-00009E050000}"/>
    <cellStyle name="Обычный 6 2 2 4 2 3 2 3 3 2" xfId="11151" xr:uid="{B673C12E-CD8B-4006-BCE6-0CE9D10ABC0A}"/>
    <cellStyle name="Обычный 6 2 2 4 2 3 2 3 4" xfId="6378" xr:uid="{00000000-0005-0000-0000-00009F050000}"/>
    <cellStyle name="Обычный 6 2 2 4 2 3 2 3 4 2" xfId="12395" xr:uid="{60D02E5D-C026-456E-AB7C-2E3B0D9A2887}"/>
    <cellStyle name="Обычный 6 2 2 4 2 3 2 3 5" xfId="8663" xr:uid="{C2CEF568-1E96-4BEE-8909-16F707D827A2}"/>
    <cellStyle name="Обычный 6 2 2 4 2 3 2 4" xfId="3068" xr:uid="{00000000-0005-0000-0000-0000A0050000}"/>
    <cellStyle name="Обычный 6 2 2 4 2 3 2 4 2" xfId="9085" xr:uid="{DACBC9A2-2A7A-4AB5-8AF1-C23AE7851FBD}"/>
    <cellStyle name="Обычный 6 2 2 4 2 3 2 5" xfId="4312" xr:uid="{00000000-0005-0000-0000-0000A1050000}"/>
    <cellStyle name="Обычный 6 2 2 4 2 3 2 5 2" xfId="10329" xr:uid="{8CF2C155-3627-40E2-A2E7-E36288E5D1FC}"/>
    <cellStyle name="Обычный 6 2 2 4 2 3 2 6" xfId="5556" xr:uid="{00000000-0005-0000-0000-0000A2050000}"/>
    <cellStyle name="Обычный 6 2 2 4 2 3 2 6 2" xfId="11573" xr:uid="{5AAC9447-C47D-4D4D-8C80-1C6137021EFC}"/>
    <cellStyle name="Обычный 6 2 2 4 2 3 2 7" xfId="1821" xr:uid="{00000000-0005-0000-0000-0000A3050000}"/>
    <cellStyle name="Обычный 6 2 2 4 2 3 2 7 2" xfId="7841" xr:uid="{78ACC7D2-9C03-4067-8A96-59834770E885}"/>
    <cellStyle name="Обычный 6 2 2 4 2 3 2 8" xfId="7014" xr:uid="{A7692B06-6729-4CA7-BA46-1DB5C60FCE10}"/>
    <cellStyle name="Обычный 6 2 2 4 2 3 3" xfId="780" xr:uid="{00000000-0005-0000-0000-0000A4050000}"/>
    <cellStyle name="Обычный 6 2 2 4 2 3 3 2" xfId="3273" xr:uid="{00000000-0005-0000-0000-0000A5050000}"/>
    <cellStyle name="Обычный 6 2 2 4 2 3 3 2 2" xfId="9290" xr:uid="{60798BDE-EA8E-43DE-ACC1-EDC1B8A772B0}"/>
    <cellStyle name="Обычный 6 2 2 4 2 3 3 3" xfId="4517" xr:uid="{00000000-0005-0000-0000-0000A6050000}"/>
    <cellStyle name="Обычный 6 2 2 4 2 3 3 3 2" xfId="10534" xr:uid="{E1B715BE-7C00-4A08-A347-A37A628C7EB4}"/>
    <cellStyle name="Обычный 6 2 2 4 2 3 3 4" xfId="5761" xr:uid="{00000000-0005-0000-0000-0000A7050000}"/>
    <cellStyle name="Обычный 6 2 2 4 2 3 3 4 2" xfId="11778" xr:uid="{F1C46FBE-038C-48F7-9D47-6E51A9AD3C9F}"/>
    <cellStyle name="Обычный 6 2 2 4 2 3 3 5" xfId="2026" xr:uid="{00000000-0005-0000-0000-0000A8050000}"/>
    <cellStyle name="Обычный 6 2 2 4 2 3 3 5 2" xfId="8046" xr:uid="{ACF69F98-21D5-4B52-B0D1-5D640EF8325D}"/>
    <cellStyle name="Обычный 6 2 2 4 2 3 3 6" xfId="6809" xr:uid="{2506B4AF-F442-44FE-9CB0-79C1ED32F2E5}"/>
    <cellStyle name="Обычный 6 2 2 4 2 3 4" xfId="1193" xr:uid="{00000000-0005-0000-0000-0000A9050000}"/>
    <cellStyle name="Обычный 6 2 2 4 2 3 4 2" xfId="3684" xr:uid="{00000000-0005-0000-0000-0000AA050000}"/>
    <cellStyle name="Обычный 6 2 2 4 2 3 4 2 2" xfId="9701" xr:uid="{E8FF8495-FE9B-4745-9C73-CA7D2D8D4CF2}"/>
    <cellStyle name="Обычный 6 2 2 4 2 3 4 3" xfId="4928" xr:uid="{00000000-0005-0000-0000-0000AB050000}"/>
    <cellStyle name="Обычный 6 2 2 4 2 3 4 3 2" xfId="10945" xr:uid="{61C80551-9CDD-40DD-A7C9-1EB5929E0B25}"/>
    <cellStyle name="Обычный 6 2 2 4 2 3 4 4" xfId="6172" xr:uid="{00000000-0005-0000-0000-0000AC050000}"/>
    <cellStyle name="Обычный 6 2 2 4 2 3 4 4 2" xfId="12189" xr:uid="{092C82D2-5059-460D-9505-C3469FF25E88}"/>
    <cellStyle name="Обычный 6 2 2 4 2 3 4 5" xfId="2437" xr:uid="{00000000-0005-0000-0000-0000AD050000}"/>
    <cellStyle name="Обычный 6 2 2 4 2 3 4 5 2" xfId="8457" xr:uid="{B660326E-2EB3-4D28-A83B-2BB030569BC5}"/>
    <cellStyle name="Обычный 6 2 2 4 2 3 4 6" xfId="7219" xr:uid="{26220287-CE39-488B-BC72-6E77234224A8}"/>
    <cellStyle name="Обычный 6 2 2 4 2 3 5" xfId="2862" xr:uid="{00000000-0005-0000-0000-0000AE050000}"/>
    <cellStyle name="Обычный 6 2 2 4 2 3 5 2" xfId="8879" xr:uid="{FCA0D1A6-5B27-4102-B199-EE4479FC8489}"/>
    <cellStyle name="Обычный 6 2 2 4 2 3 6" xfId="4106" xr:uid="{00000000-0005-0000-0000-0000AF050000}"/>
    <cellStyle name="Обычный 6 2 2 4 2 3 6 2" xfId="10123" xr:uid="{A23198C9-F242-47FD-9EDA-5106934ABD32}"/>
    <cellStyle name="Обычный 6 2 2 4 2 3 7" xfId="5350" xr:uid="{00000000-0005-0000-0000-0000B0050000}"/>
    <cellStyle name="Обычный 6 2 2 4 2 3 7 2" xfId="11367" xr:uid="{EF66822C-5459-45EB-AF28-917799F28643}"/>
    <cellStyle name="Обычный 6 2 2 4 2 3 8" xfId="1614" xr:uid="{00000000-0005-0000-0000-0000B1050000}"/>
    <cellStyle name="Обычный 6 2 2 4 2 3 8 2" xfId="7635" xr:uid="{E660B9B0-B7FB-4583-A27F-0EA3107AC106}"/>
    <cellStyle name="Обычный 6 2 2 4 2 3 9" xfId="6602" xr:uid="{319B1A5F-3FA7-4627-9A89-231456A73076}"/>
    <cellStyle name="Обычный 6 2 2 4 2 4" xfId="986" xr:uid="{00000000-0005-0000-0000-0000B2050000}"/>
    <cellStyle name="Обычный 6 2 2 4 2 4 2" xfId="1396" xr:uid="{00000000-0005-0000-0000-0000B3050000}"/>
    <cellStyle name="Обычный 6 2 2 4 2 4 2 2" xfId="3477" xr:uid="{00000000-0005-0000-0000-0000B4050000}"/>
    <cellStyle name="Обычный 6 2 2 4 2 4 2 2 2" xfId="9494" xr:uid="{35324E19-B28F-408E-9E55-0B782AC8877F}"/>
    <cellStyle name="Обычный 6 2 2 4 2 4 2 3" xfId="4721" xr:uid="{00000000-0005-0000-0000-0000B5050000}"/>
    <cellStyle name="Обычный 6 2 2 4 2 4 2 3 2" xfId="10738" xr:uid="{BDB53F28-4509-4A01-859C-6684F7E36717}"/>
    <cellStyle name="Обычный 6 2 2 4 2 4 2 4" xfId="5965" xr:uid="{00000000-0005-0000-0000-0000B6050000}"/>
    <cellStyle name="Обычный 6 2 2 4 2 4 2 4 2" xfId="11982" xr:uid="{32EDE2F4-0AA0-42C1-8175-2CDFAAC0D55A}"/>
    <cellStyle name="Обычный 6 2 2 4 2 4 2 5" xfId="2230" xr:uid="{00000000-0005-0000-0000-0000B7050000}"/>
    <cellStyle name="Обычный 6 2 2 4 2 4 2 5 2" xfId="8250" xr:uid="{AE984711-87C2-4139-AC62-561CE6E7AA0E}"/>
    <cellStyle name="Обычный 6 2 2 4 2 4 2 6" xfId="7422" xr:uid="{ADD3EF08-F669-429F-B161-F289FD7EE499}"/>
    <cellStyle name="Обычный 6 2 2 4 2 4 3" xfId="2641" xr:uid="{00000000-0005-0000-0000-0000B8050000}"/>
    <cellStyle name="Обычный 6 2 2 4 2 4 3 2" xfId="3888" xr:uid="{00000000-0005-0000-0000-0000B9050000}"/>
    <cellStyle name="Обычный 6 2 2 4 2 4 3 2 2" xfId="9905" xr:uid="{D3098291-1C2D-4F98-9910-27CC738A4043}"/>
    <cellStyle name="Обычный 6 2 2 4 2 4 3 3" xfId="5132" xr:uid="{00000000-0005-0000-0000-0000BA050000}"/>
    <cellStyle name="Обычный 6 2 2 4 2 4 3 3 2" xfId="11149" xr:uid="{F920AB22-E733-404D-B6B5-716F9D82DC05}"/>
    <cellStyle name="Обычный 6 2 2 4 2 4 3 4" xfId="6376" xr:uid="{00000000-0005-0000-0000-0000BB050000}"/>
    <cellStyle name="Обычный 6 2 2 4 2 4 3 4 2" xfId="12393" xr:uid="{7302FF73-AC92-46DE-9754-C980F2FC3B60}"/>
    <cellStyle name="Обычный 6 2 2 4 2 4 3 5" xfId="8661" xr:uid="{71A3A844-18C2-4DB1-BC14-8F10F321530B}"/>
    <cellStyle name="Обычный 6 2 2 4 2 4 4" xfId="3066" xr:uid="{00000000-0005-0000-0000-0000BC050000}"/>
    <cellStyle name="Обычный 6 2 2 4 2 4 4 2" xfId="9083" xr:uid="{EC4C0076-C89F-4953-918A-F29425AF14BE}"/>
    <cellStyle name="Обычный 6 2 2 4 2 4 5" xfId="4310" xr:uid="{00000000-0005-0000-0000-0000BD050000}"/>
    <cellStyle name="Обычный 6 2 2 4 2 4 5 2" xfId="10327" xr:uid="{424871D8-17FE-4027-8765-0B60E2BCB8D6}"/>
    <cellStyle name="Обычный 6 2 2 4 2 4 6" xfId="5554" xr:uid="{00000000-0005-0000-0000-0000BE050000}"/>
    <cellStyle name="Обычный 6 2 2 4 2 4 6 2" xfId="11571" xr:uid="{0785CC98-D61B-4F19-8D2A-F8E31F470EB6}"/>
    <cellStyle name="Обычный 6 2 2 4 2 4 7" xfId="1819" xr:uid="{00000000-0005-0000-0000-0000BF050000}"/>
    <cellStyle name="Обычный 6 2 2 4 2 4 7 2" xfId="7839" xr:uid="{D472356D-220E-4159-A477-37B9FA4725A4}"/>
    <cellStyle name="Обычный 6 2 2 4 2 4 8" xfId="7012" xr:uid="{D362DBB1-BB95-4CF8-979D-026E83F66F85}"/>
    <cellStyle name="Обычный 6 2 2 4 2 5" xfId="778" xr:uid="{00000000-0005-0000-0000-0000C0050000}"/>
    <cellStyle name="Обычный 6 2 2 4 2 5 2" xfId="3271" xr:uid="{00000000-0005-0000-0000-0000C1050000}"/>
    <cellStyle name="Обычный 6 2 2 4 2 5 2 2" xfId="9288" xr:uid="{7EA84FE8-C4A6-4FB6-AB03-7139A959A0DD}"/>
    <cellStyle name="Обычный 6 2 2 4 2 5 3" xfId="4515" xr:uid="{00000000-0005-0000-0000-0000C2050000}"/>
    <cellStyle name="Обычный 6 2 2 4 2 5 3 2" xfId="10532" xr:uid="{FED672B4-209D-476A-874E-CF88FEDC071D}"/>
    <cellStyle name="Обычный 6 2 2 4 2 5 4" xfId="5759" xr:uid="{00000000-0005-0000-0000-0000C3050000}"/>
    <cellStyle name="Обычный 6 2 2 4 2 5 4 2" xfId="11776" xr:uid="{5DB9DBCF-B852-431D-BAAE-83FF4B4FD6C2}"/>
    <cellStyle name="Обычный 6 2 2 4 2 5 5" xfId="2024" xr:uid="{00000000-0005-0000-0000-0000C4050000}"/>
    <cellStyle name="Обычный 6 2 2 4 2 5 5 2" xfId="8044" xr:uid="{473053BD-A242-48BC-AFA0-C30C348ABEB8}"/>
    <cellStyle name="Обычный 6 2 2 4 2 5 6" xfId="6807" xr:uid="{8BEDD99E-00FB-4236-A30E-0A2312B8AD26}"/>
    <cellStyle name="Обычный 6 2 2 4 2 6" xfId="1191" xr:uid="{00000000-0005-0000-0000-0000C5050000}"/>
    <cellStyle name="Обычный 6 2 2 4 2 6 2" xfId="3682" xr:uid="{00000000-0005-0000-0000-0000C6050000}"/>
    <cellStyle name="Обычный 6 2 2 4 2 6 2 2" xfId="9699" xr:uid="{B55E65E0-2D56-4F75-8388-B4FC516D3EDD}"/>
    <cellStyle name="Обычный 6 2 2 4 2 6 3" xfId="4926" xr:uid="{00000000-0005-0000-0000-0000C7050000}"/>
    <cellStyle name="Обычный 6 2 2 4 2 6 3 2" xfId="10943" xr:uid="{8A0E1052-6A52-47F0-9311-82C93F8CD8A1}"/>
    <cellStyle name="Обычный 6 2 2 4 2 6 4" xfId="6170" xr:uid="{00000000-0005-0000-0000-0000C8050000}"/>
    <cellStyle name="Обычный 6 2 2 4 2 6 4 2" xfId="12187" xr:uid="{3523D265-9D5B-429F-9C77-F549B9AE6D8B}"/>
    <cellStyle name="Обычный 6 2 2 4 2 6 5" xfId="2435" xr:uid="{00000000-0005-0000-0000-0000C9050000}"/>
    <cellStyle name="Обычный 6 2 2 4 2 6 5 2" xfId="8455" xr:uid="{0F053BC3-014A-4FC0-86A0-B447D3C81898}"/>
    <cellStyle name="Обычный 6 2 2 4 2 6 6" xfId="7217" xr:uid="{172C0FB4-9548-49F4-A7C8-B20D77D08EC9}"/>
    <cellStyle name="Обычный 6 2 2 4 2 7" xfId="2860" xr:uid="{00000000-0005-0000-0000-0000CA050000}"/>
    <cellStyle name="Обычный 6 2 2 4 2 7 2" xfId="8877" xr:uid="{0083931D-95F3-4EAB-9D26-BF2919A0E2A3}"/>
    <cellStyle name="Обычный 6 2 2 4 2 8" xfId="4104" xr:uid="{00000000-0005-0000-0000-0000CB050000}"/>
    <cellStyle name="Обычный 6 2 2 4 2 8 2" xfId="10121" xr:uid="{58562B44-C03A-4C72-B6FD-CAE067A739AD}"/>
    <cellStyle name="Обычный 6 2 2 4 2 9" xfId="5348" xr:uid="{00000000-0005-0000-0000-0000CC050000}"/>
    <cellStyle name="Обычный 6 2 2 4 2 9 2" xfId="11365" xr:uid="{374962BA-F5BF-44E4-AF57-22D7C5D2F35C}"/>
    <cellStyle name="Обычный 6 2 2 4 3" xfId="561" xr:uid="{00000000-0005-0000-0000-0000CD050000}"/>
    <cellStyle name="Обычный 6 2 2 4 3 2" xfId="989" xr:uid="{00000000-0005-0000-0000-0000CE050000}"/>
    <cellStyle name="Обычный 6 2 2 4 3 2 2" xfId="1399" xr:uid="{00000000-0005-0000-0000-0000CF050000}"/>
    <cellStyle name="Обычный 6 2 2 4 3 2 2 2" xfId="3480" xr:uid="{00000000-0005-0000-0000-0000D0050000}"/>
    <cellStyle name="Обычный 6 2 2 4 3 2 2 2 2" xfId="9497" xr:uid="{6324A7F4-5BEF-44B0-BB15-86D9A38BC302}"/>
    <cellStyle name="Обычный 6 2 2 4 3 2 2 3" xfId="4724" xr:uid="{00000000-0005-0000-0000-0000D1050000}"/>
    <cellStyle name="Обычный 6 2 2 4 3 2 2 3 2" xfId="10741" xr:uid="{11441669-3A9C-46B4-A030-3EBCAD3C36B3}"/>
    <cellStyle name="Обычный 6 2 2 4 3 2 2 4" xfId="5968" xr:uid="{00000000-0005-0000-0000-0000D2050000}"/>
    <cellStyle name="Обычный 6 2 2 4 3 2 2 4 2" xfId="11985" xr:uid="{EF6C33FE-FEE5-49F9-9F59-BA47B696C5D4}"/>
    <cellStyle name="Обычный 6 2 2 4 3 2 2 5" xfId="2233" xr:uid="{00000000-0005-0000-0000-0000D3050000}"/>
    <cellStyle name="Обычный 6 2 2 4 3 2 2 5 2" xfId="8253" xr:uid="{280F15EE-2EC0-4F36-A794-A8229F9DF098}"/>
    <cellStyle name="Обычный 6 2 2 4 3 2 2 6" xfId="7425" xr:uid="{84603332-5D10-4067-880B-936C34EDDACE}"/>
    <cellStyle name="Обычный 6 2 2 4 3 2 3" xfId="2644" xr:uid="{00000000-0005-0000-0000-0000D4050000}"/>
    <cellStyle name="Обычный 6 2 2 4 3 2 3 2" xfId="3891" xr:uid="{00000000-0005-0000-0000-0000D5050000}"/>
    <cellStyle name="Обычный 6 2 2 4 3 2 3 2 2" xfId="9908" xr:uid="{1151861A-93AE-46ED-98AF-AB26B665BD7E}"/>
    <cellStyle name="Обычный 6 2 2 4 3 2 3 3" xfId="5135" xr:uid="{00000000-0005-0000-0000-0000D6050000}"/>
    <cellStyle name="Обычный 6 2 2 4 3 2 3 3 2" xfId="11152" xr:uid="{B82B1311-E1CE-46FE-9F8F-41960B59D82E}"/>
    <cellStyle name="Обычный 6 2 2 4 3 2 3 4" xfId="6379" xr:uid="{00000000-0005-0000-0000-0000D7050000}"/>
    <cellStyle name="Обычный 6 2 2 4 3 2 3 4 2" xfId="12396" xr:uid="{1F26B1D0-0A33-423B-8D3D-E7D144A91E61}"/>
    <cellStyle name="Обычный 6 2 2 4 3 2 3 5" xfId="8664" xr:uid="{6C6D5A93-66CD-4767-A6BD-D9E8185FF5FC}"/>
    <cellStyle name="Обычный 6 2 2 4 3 2 4" xfId="3069" xr:uid="{00000000-0005-0000-0000-0000D8050000}"/>
    <cellStyle name="Обычный 6 2 2 4 3 2 4 2" xfId="9086" xr:uid="{D4A18AD9-E6E5-45FB-B54F-65D14FD36488}"/>
    <cellStyle name="Обычный 6 2 2 4 3 2 5" xfId="4313" xr:uid="{00000000-0005-0000-0000-0000D9050000}"/>
    <cellStyle name="Обычный 6 2 2 4 3 2 5 2" xfId="10330" xr:uid="{CE656F85-B931-4414-BEFF-3F26BFAE8086}"/>
    <cellStyle name="Обычный 6 2 2 4 3 2 6" xfId="5557" xr:uid="{00000000-0005-0000-0000-0000DA050000}"/>
    <cellStyle name="Обычный 6 2 2 4 3 2 6 2" xfId="11574" xr:uid="{DF629A16-8A8B-4A60-A091-A80B15160349}"/>
    <cellStyle name="Обычный 6 2 2 4 3 2 7" xfId="1822" xr:uid="{00000000-0005-0000-0000-0000DB050000}"/>
    <cellStyle name="Обычный 6 2 2 4 3 2 7 2" xfId="7842" xr:uid="{6198F9D7-874C-4E5F-AD50-62AF6051F30B}"/>
    <cellStyle name="Обычный 6 2 2 4 3 2 8" xfId="7015" xr:uid="{5A54620B-304A-4AD3-8774-C40A5C73D41B}"/>
    <cellStyle name="Обычный 6 2 2 4 3 3" xfId="781" xr:uid="{00000000-0005-0000-0000-0000DC050000}"/>
    <cellStyle name="Обычный 6 2 2 4 3 3 2" xfId="3274" xr:uid="{00000000-0005-0000-0000-0000DD050000}"/>
    <cellStyle name="Обычный 6 2 2 4 3 3 2 2" xfId="9291" xr:uid="{546778A5-00C1-494C-AC19-59CCB32FBE1B}"/>
    <cellStyle name="Обычный 6 2 2 4 3 3 3" xfId="4518" xr:uid="{00000000-0005-0000-0000-0000DE050000}"/>
    <cellStyle name="Обычный 6 2 2 4 3 3 3 2" xfId="10535" xr:uid="{C8458F27-955F-4739-A901-69583922412C}"/>
    <cellStyle name="Обычный 6 2 2 4 3 3 4" xfId="5762" xr:uid="{00000000-0005-0000-0000-0000DF050000}"/>
    <cellStyle name="Обычный 6 2 2 4 3 3 4 2" xfId="11779" xr:uid="{82599F0F-6908-430A-996E-747C2C3A1DF8}"/>
    <cellStyle name="Обычный 6 2 2 4 3 3 5" xfId="2027" xr:uid="{00000000-0005-0000-0000-0000E0050000}"/>
    <cellStyle name="Обычный 6 2 2 4 3 3 5 2" xfId="8047" xr:uid="{0D92AA15-4BA1-4EB0-B325-4CBCB6F44C7C}"/>
    <cellStyle name="Обычный 6 2 2 4 3 3 6" xfId="6810" xr:uid="{A2C2EDDE-E19B-425D-8154-EBB9F11F3654}"/>
    <cellStyle name="Обычный 6 2 2 4 3 4" xfId="1194" xr:uid="{00000000-0005-0000-0000-0000E1050000}"/>
    <cellStyle name="Обычный 6 2 2 4 3 4 2" xfId="3685" xr:uid="{00000000-0005-0000-0000-0000E2050000}"/>
    <cellStyle name="Обычный 6 2 2 4 3 4 2 2" xfId="9702" xr:uid="{51CD40A5-012C-4F47-AFC3-3553D3FE101F}"/>
    <cellStyle name="Обычный 6 2 2 4 3 4 3" xfId="4929" xr:uid="{00000000-0005-0000-0000-0000E3050000}"/>
    <cellStyle name="Обычный 6 2 2 4 3 4 3 2" xfId="10946" xr:uid="{8A4AE373-2203-495B-B37A-0F5A77E34BE6}"/>
    <cellStyle name="Обычный 6 2 2 4 3 4 4" xfId="6173" xr:uid="{00000000-0005-0000-0000-0000E4050000}"/>
    <cellStyle name="Обычный 6 2 2 4 3 4 4 2" xfId="12190" xr:uid="{D1803D8C-1111-4D12-B53C-624730CEAA32}"/>
    <cellStyle name="Обычный 6 2 2 4 3 4 5" xfId="2438" xr:uid="{00000000-0005-0000-0000-0000E5050000}"/>
    <cellStyle name="Обычный 6 2 2 4 3 4 5 2" xfId="8458" xr:uid="{B33139A9-00AE-40AD-ABA3-CC6E668DE7B7}"/>
    <cellStyle name="Обычный 6 2 2 4 3 4 6" xfId="7220" xr:uid="{CFD598F9-FA06-432A-B74D-A6EABE4C2F3F}"/>
    <cellStyle name="Обычный 6 2 2 4 3 5" xfId="2863" xr:uid="{00000000-0005-0000-0000-0000E6050000}"/>
    <cellStyle name="Обычный 6 2 2 4 3 5 2" xfId="8880" xr:uid="{D215C426-8AC9-4422-80A2-ACDE7015FEFD}"/>
    <cellStyle name="Обычный 6 2 2 4 3 6" xfId="4107" xr:uid="{00000000-0005-0000-0000-0000E7050000}"/>
    <cellStyle name="Обычный 6 2 2 4 3 6 2" xfId="10124" xr:uid="{573E2CAF-6A24-4F6F-BF8E-1117DC69599C}"/>
    <cellStyle name="Обычный 6 2 2 4 3 7" xfId="5351" xr:uid="{00000000-0005-0000-0000-0000E8050000}"/>
    <cellStyle name="Обычный 6 2 2 4 3 7 2" xfId="11368" xr:uid="{7E4DC380-B1B1-4A11-B794-6A10E75B7389}"/>
    <cellStyle name="Обычный 6 2 2 4 3 8" xfId="1615" xr:uid="{00000000-0005-0000-0000-0000E9050000}"/>
    <cellStyle name="Обычный 6 2 2 4 3 8 2" xfId="7636" xr:uid="{D907E9AA-B87B-44C0-9435-076AB576C4C4}"/>
    <cellStyle name="Обычный 6 2 2 4 3 9" xfId="6603" xr:uid="{6DCFEB8A-D491-4A37-A08B-2963FC333E30}"/>
    <cellStyle name="Обычный 6 2 2 4 4" xfId="562" xr:uid="{00000000-0005-0000-0000-0000EA050000}"/>
    <cellStyle name="Обычный 6 2 2 4 4 2" xfId="990" xr:uid="{00000000-0005-0000-0000-0000EB050000}"/>
    <cellStyle name="Обычный 6 2 2 4 4 2 2" xfId="1400" xr:uid="{00000000-0005-0000-0000-0000EC050000}"/>
    <cellStyle name="Обычный 6 2 2 4 4 2 2 2" xfId="3481" xr:uid="{00000000-0005-0000-0000-0000ED050000}"/>
    <cellStyle name="Обычный 6 2 2 4 4 2 2 2 2" xfId="9498" xr:uid="{2C5F39E5-C775-45D4-9DEE-F12EB44A1324}"/>
    <cellStyle name="Обычный 6 2 2 4 4 2 2 3" xfId="4725" xr:uid="{00000000-0005-0000-0000-0000EE050000}"/>
    <cellStyle name="Обычный 6 2 2 4 4 2 2 3 2" xfId="10742" xr:uid="{6566BA04-E09A-4DB2-8FEB-2CEE78273003}"/>
    <cellStyle name="Обычный 6 2 2 4 4 2 2 4" xfId="5969" xr:uid="{00000000-0005-0000-0000-0000EF050000}"/>
    <cellStyle name="Обычный 6 2 2 4 4 2 2 4 2" xfId="11986" xr:uid="{739783A4-F033-4816-ABB3-B616954314C5}"/>
    <cellStyle name="Обычный 6 2 2 4 4 2 2 5" xfId="2234" xr:uid="{00000000-0005-0000-0000-0000F0050000}"/>
    <cellStyle name="Обычный 6 2 2 4 4 2 2 5 2" xfId="8254" xr:uid="{C5555972-E6C8-4F4D-B163-C7FC1255FCBE}"/>
    <cellStyle name="Обычный 6 2 2 4 4 2 2 6" xfId="7426" xr:uid="{1D322DA0-03EC-41B9-B6B4-5A410CFC1C7E}"/>
    <cellStyle name="Обычный 6 2 2 4 4 2 3" xfId="2645" xr:uid="{00000000-0005-0000-0000-0000F1050000}"/>
    <cellStyle name="Обычный 6 2 2 4 4 2 3 2" xfId="3892" xr:uid="{00000000-0005-0000-0000-0000F2050000}"/>
    <cellStyle name="Обычный 6 2 2 4 4 2 3 2 2" xfId="9909" xr:uid="{1D94FA8D-9250-4990-A9A4-A4A6FD3531F5}"/>
    <cellStyle name="Обычный 6 2 2 4 4 2 3 3" xfId="5136" xr:uid="{00000000-0005-0000-0000-0000F3050000}"/>
    <cellStyle name="Обычный 6 2 2 4 4 2 3 3 2" xfId="11153" xr:uid="{3350BC35-1927-493D-A263-1284258A831B}"/>
    <cellStyle name="Обычный 6 2 2 4 4 2 3 4" xfId="6380" xr:uid="{00000000-0005-0000-0000-0000F4050000}"/>
    <cellStyle name="Обычный 6 2 2 4 4 2 3 4 2" xfId="12397" xr:uid="{7F3A2346-DD39-4ED1-AFCA-A0614AA08461}"/>
    <cellStyle name="Обычный 6 2 2 4 4 2 3 5" xfId="8665" xr:uid="{BEB625E4-88D5-499A-8892-06EE632DD0C8}"/>
    <cellStyle name="Обычный 6 2 2 4 4 2 4" xfId="3070" xr:uid="{00000000-0005-0000-0000-0000F5050000}"/>
    <cellStyle name="Обычный 6 2 2 4 4 2 4 2" xfId="9087" xr:uid="{6F0E8DD1-B479-4BB8-85C4-C474521036AD}"/>
    <cellStyle name="Обычный 6 2 2 4 4 2 5" xfId="4314" xr:uid="{00000000-0005-0000-0000-0000F6050000}"/>
    <cellStyle name="Обычный 6 2 2 4 4 2 5 2" xfId="10331" xr:uid="{04FDE12B-9B28-4702-B8DD-16D98C02CCDD}"/>
    <cellStyle name="Обычный 6 2 2 4 4 2 6" xfId="5558" xr:uid="{00000000-0005-0000-0000-0000F7050000}"/>
    <cellStyle name="Обычный 6 2 2 4 4 2 6 2" xfId="11575" xr:uid="{43551500-9CD0-4F72-B674-8A06A29A4ACB}"/>
    <cellStyle name="Обычный 6 2 2 4 4 2 7" xfId="1823" xr:uid="{00000000-0005-0000-0000-0000F8050000}"/>
    <cellStyle name="Обычный 6 2 2 4 4 2 7 2" xfId="7843" xr:uid="{0531E011-A71A-4463-9AC3-E8B469B82B7D}"/>
    <cellStyle name="Обычный 6 2 2 4 4 2 8" xfId="7016" xr:uid="{68413E36-911B-4CCC-8EB4-D9AD7DD632C7}"/>
    <cellStyle name="Обычный 6 2 2 4 4 3" xfId="782" xr:uid="{00000000-0005-0000-0000-0000F9050000}"/>
    <cellStyle name="Обычный 6 2 2 4 4 3 2" xfId="3275" xr:uid="{00000000-0005-0000-0000-0000FA050000}"/>
    <cellStyle name="Обычный 6 2 2 4 4 3 2 2" xfId="9292" xr:uid="{18EC4BC6-3FE1-45AC-9076-D4F3B583B8FD}"/>
    <cellStyle name="Обычный 6 2 2 4 4 3 3" xfId="4519" xr:uid="{00000000-0005-0000-0000-0000FB050000}"/>
    <cellStyle name="Обычный 6 2 2 4 4 3 3 2" xfId="10536" xr:uid="{01D39FCE-B352-489B-9A01-4E436ABA94D2}"/>
    <cellStyle name="Обычный 6 2 2 4 4 3 4" xfId="5763" xr:uid="{00000000-0005-0000-0000-0000FC050000}"/>
    <cellStyle name="Обычный 6 2 2 4 4 3 4 2" xfId="11780" xr:uid="{1C40CEDC-0F26-4FFF-8DAE-EFF2027EB8E1}"/>
    <cellStyle name="Обычный 6 2 2 4 4 3 5" xfId="2028" xr:uid="{00000000-0005-0000-0000-0000FD050000}"/>
    <cellStyle name="Обычный 6 2 2 4 4 3 5 2" xfId="8048" xr:uid="{E87D296E-0813-47D5-BFBE-9758EB5DA7DF}"/>
    <cellStyle name="Обычный 6 2 2 4 4 3 6" xfId="6811" xr:uid="{9A5E8C92-954F-49BB-9B9E-8E1BA14930AE}"/>
    <cellStyle name="Обычный 6 2 2 4 4 4" xfId="1195" xr:uid="{00000000-0005-0000-0000-0000FE050000}"/>
    <cellStyle name="Обычный 6 2 2 4 4 4 2" xfId="3686" xr:uid="{00000000-0005-0000-0000-0000FF050000}"/>
    <cellStyle name="Обычный 6 2 2 4 4 4 2 2" xfId="9703" xr:uid="{50A25595-2E56-4B0C-B258-A7413D4E0F9B}"/>
    <cellStyle name="Обычный 6 2 2 4 4 4 3" xfId="4930" xr:uid="{00000000-0005-0000-0000-000000060000}"/>
    <cellStyle name="Обычный 6 2 2 4 4 4 3 2" xfId="10947" xr:uid="{BE13A45C-8543-41AD-BF8E-5331DDE45850}"/>
    <cellStyle name="Обычный 6 2 2 4 4 4 4" xfId="6174" xr:uid="{00000000-0005-0000-0000-000001060000}"/>
    <cellStyle name="Обычный 6 2 2 4 4 4 4 2" xfId="12191" xr:uid="{E0605291-5689-4680-B987-88A2FF851E2B}"/>
    <cellStyle name="Обычный 6 2 2 4 4 4 5" xfId="2439" xr:uid="{00000000-0005-0000-0000-000002060000}"/>
    <cellStyle name="Обычный 6 2 2 4 4 4 5 2" xfId="8459" xr:uid="{CE56C24C-E972-471B-9780-EDE0AEFF0F1B}"/>
    <cellStyle name="Обычный 6 2 2 4 4 4 6" xfId="7221" xr:uid="{2C8C5391-9054-459D-BA7D-A121666235A7}"/>
    <cellStyle name="Обычный 6 2 2 4 4 5" xfId="2864" xr:uid="{00000000-0005-0000-0000-000003060000}"/>
    <cellStyle name="Обычный 6 2 2 4 4 5 2" xfId="8881" xr:uid="{D6816FA5-EB9F-4B08-A0F7-83FF19ED2873}"/>
    <cellStyle name="Обычный 6 2 2 4 4 6" xfId="4108" xr:uid="{00000000-0005-0000-0000-000004060000}"/>
    <cellStyle name="Обычный 6 2 2 4 4 6 2" xfId="10125" xr:uid="{D5B7537E-AB34-4763-B649-56A394716493}"/>
    <cellStyle name="Обычный 6 2 2 4 4 7" xfId="5352" xr:uid="{00000000-0005-0000-0000-000005060000}"/>
    <cellStyle name="Обычный 6 2 2 4 4 7 2" xfId="11369" xr:uid="{885BCE7E-1D94-4DF8-9307-1A526DFC50A4}"/>
    <cellStyle name="Обычный 6 2 2 4 4 8" xfId="1616" xr:uid="{00000000-0005-0000-0000-000006060000}"/>
    <cellStyle name="Обычный 6 2 2 4 4 8 2" xfId="7637" xr:uid="{23BACFF7-E02B-437A-9E18-63B03402C6A7}"/>
    <cellStyle name="Обычный 6 2 2 4 4 9" xfId="6604" xr:uid="{B87E94D6-CA34-4306-9B9D-7EF5DD72EAFD}"/>
    <cellStyle name="Обычный 6 2 2 4 5" xfId="985" xr:uid="{00000000-0005-0000-0000-000007060000}"/>
    <cellStyle name="Обычный 6 2 2 4 5 2" xfId="1395" xr:uid="{00000000-0005-0000-0000-000008060000}"/>
    <cellStyle name="Обычный 6 2 2 4 5 2 2" xfId="3476" xr:uid="{00000000-0005-0000-0000-000009060000}"/>
    <cellStyle name="Обычный 6 2 2 4 5 2 2 2" xfId="9493" xr:uid="{12724074-CDC5-4B07-A27A-66E7686473AE}"/>
    <cellStyle name="Обычный 6 2 2 4 5 2 3" xfId="4720" xr:uid="{00000000-0005-0000-0000-00000A060000}"/>
    <cellStyle name="Обычный 6 2 2 4 5 2 3 2" xfId="10737" xr:uid="{4D199DCF-7FAA-4DE5-B3C0-5332899F7FAC}"/>
    <cellStyle name="Обычный 6 2 2 4 5 2 4" xfId="5964" xr:uid="{00000000-0005-0000-0000-00000B060000}"/>
    <cellStyle name="Обычный 6 2 2 4 5 2 4 2" xfId="11981" xr:uid="{35151D97-F16C-4F3B-8746-74D989DD75FE}"/>
    <cellStyle name="Обычный 6 2 2 4 5 2 5" xfId="2229" xr:uid="{00000000-0005-0000-0000-00000C060000}"/>
    <cellStyle name="Обычный 6 2 2 4 5 2 5 2" xfId="8249" xr:uid="{5930F37F-CB6B-4474-8DD6-A21AA7D22C07}"/>
    <cellStyle name="Обычный 6 2 2 4 5 2 6" xfId="7421" xr:uid="{87883963-9D76-41C3-8A69-E97A0BC14596}"/>
    <cellStyle name="Обычный 6 2 2 4 5 3" xfId="2640" xr:uid="{00000000-0005-0000-0000-00000D060000}"/>
    <cellStyle name="Обычный 6 2 2 4 5 3 2" xfId="3887" xr:uid="{00000000-0005-0000-0000-00000E060000}"/>
    <cellStyle name="Обычный 6 2 2 4 5 3 2 2" xfId="9904" xr:uid="{548887CB-315F-4F7F-9159-0FCBF128B268}"/>
    <cellStyle name="Обычный 6 2 2 4 5 3 3" xfId="5131" xr:uid="{00000000-0005-0000-0000-00000F060000}"/>
    <cellStyle name="Обычный 6 2 2 4 5 3 3 2" xfId="11148" xr:uid="{8B407FE0-D27A-42D8-B4FE-FDCC50BB4C22}"/>
    <cellStyle name="Обычный 6 2 2 4 5 3 4" xfId="6375" xr:uid="{00000000-0005-0000-0000-000010060000}"/>
    <cellStyle name="Обычный 6 2 2 4 5 3 4 2" xfId="12392" xr:uid="{5C51A517-F32A-45BB-AAAB-B6070368C493}"/>
    <cellStyle name="Обычный 6 2 2 4 5 3 5" xfId="8660" xr:uid="{F0C39287-9AB2-409D-9A3D-5638DFA6BDFA}"/>
    <cellStyle name="Обычный 6 2 2 4 5 4" xfId="3065" xr:uid="{00000000-0005-0000-0000-000011060000}"/>
    <cellStyle name="Обычный 6 2 2 4 5 4 2" xfId="9082" xr:uid="{D37AB1BD-E933-4724-B4DE-8D7A225E0785}"/>
    <cellStyle name="Обычный 6 2 2 4 5 5" xfId="4309" xr:uid="{00000000-0005-0000-0000-000012060000}"/>
    <cellStyle name="Обычный 6 2 2 4 5 5 2" xfId="10326" xr:uid="{25F921D6-0082-4F77-94B5-DA13DD0BC2D6}"/>
    <cellStyle name="Обычный 6 2 2 4 5 6" xfId="5553" xr:uid="{00000000-0005-0000-0000-000013060000}"/>
    <cellStyle name="Обычный 6 2 2 4 5 6 2" xfId="11570" xr:uid="{28259596-2054-4A81-BD62-E981A22BC013}"/>
    <cellStyle name="Обычный 6 2 2 4 5 7" xfId="1818" xr:uid="{00000000-0005-0000-0000-000014060000}"/>
    <cellStyle name="Обычный 6 2 2 4 5 7 2" xfId="7838" xr:uid="{644B0830-5FC3-4579-A640-E075359858E7}"/>
    <cellStyle name="Обычный 6 2 2 4 5 8" xfId="7011" xr:uid="{E9CF0F70-12C1-4321-8062-3610F6CC2E57}"/>
    <cellStyle name="Обычный 6 2 2 4 6" xfId="777" xr:uid="{00000000-0005-0000-0000-000015060000}"/>
    <cellStyle name="Обычный 6 2 2 4 6 2" xfId="3270" xr:uid="{00000000-0005-0000-0000-000016060000}"/>
    <cellStyle name="Обычный 6 2 2 4 6 2 2" xfId="9287" xr:uid="{C8B0E1F1-6C12-4274-8353-06C43F70D99D}"/>
    <cellStyle name="Обычный 6 2 2 4 6 3" xfId="4514" xr:uid="{00000000-0005-0000-0000-000017060000}"/>
    <cellStyle name="Обычный 6 2 2 4 6 3 2" xfId="10531" xr:uid="{1EF6893D-2614-4F99-A964-376D92E32F1B}"/>
    <cellStyle name="Обычный 6 2 2 4 6 4" xfId="5758" xr:uid="{00000000-0005-0000-0000-000018060000}"/>
    <cellStyle name="Обычный 6 2 2 4 6 4 2" xfId="11775" xr:uid="{A43CE58C-1F34-4841-A000-9EE6F35705BD}"/>
    <cellStyle name="Обычный 6 2 2 4 6 5" xfId="2023" xr:uid="{00000000-0005-0000-0000-000019060000}"/>
    <cellStyle name="Обычный 6 2 2 4 6 5 2" xfId="8043" xr:uid="{EB7E4ADC-B817-4BE0-A8E3-72582D34EB38}"/>
    <cellStyle name="Обычный 6 2 2 4 6 6" xfId="6806" xr:uid="{456083E1-52D0-4D9B-BEE5-71AACC25BA38}"/>
    <cellStyle name="Обычный 6 2 2 4 7" xfId="1190" xr:uid="{00000000-0005-0000-0000-00001A060000}"/>
    <cellStyle name="Обычный 6 2 2 4 7 2" xfId="3681" xr:uid="{00000000-0005-0000-0000-00001B060000}"/>
    <cellStyle name="Обычный 6 2 2 4 7 2 2" xfId="9698" xr:uid="{ED65C731-B353-464E-8876-3A8D4B2B4C47}"/>
    <cellStyle name="Обычный 6 2 2 4 7 3" xfId="4925" xr:uid="{00000000-0005-0000-0000-00001C060000}"/>
    <cellStyle name="Обычный 6 2 2 4 7 3 2" xfId="10942" xr:uid="{968EB5B2-4583-48E2-83DF-A10E757DEE8A}"/>
    <cellStyle name="Обычный 6 2 2 4 7 4" xfId="6169" xr:uid="{00000000-0005-0000-0000-00001D060000}"/>
    <cellStyle name="Обычный 6 2 2 4 7 4 2" xfId="12186" xr:uid="{FBB59AC3-CBCA-4618-9247-04378A610E1E}"/>
    <cellStyle name="Обычный 6 2 2 4 7 5" xfId="2434" xr:uid="{00000000-0005-0000-0000-00001E060000}"/>
    <cellStyle name="Обычный 6 2 2 4 7 5 2" xfId="8454" xr:uid="{8353A4BC-C5CB-44A8-A751-BD92FD3045ED}"/>
    <cellStyle name="Обычный 6 2 2 4 7 6" xfId="7216" xr:uid="{DCBE51AB-6C63-46E8-AA24-CCADA9330F8F}"/>
    <cellStyle name="Обычный 6 2 2 4 8" xfId="2859" xr:uid="{00000000-0005-0000-0000-00001F060000}"/>
    <cellStyle name="Обычный 6 2 2 4 8 2" xfId="8876" xr:uid="{C80E4120-9B9F-4E81-BD00-1CC61ADE57FD}"/>
    <cellStyle name="Обычный 6 2 2 4 9" xfId="4103" xr:uid="{00000000-0005-0000-0000-000020060000}"/>
    <cellStyle name="Обычный 6 2 2 4 9 2" xfId="10120" xr:uid="{C78C5474-BE38-413F-8DA5-7FDF755AE77A}"/>
    <cellStyle name="Обычный 6 2 2 5" xfId="563" xr:uid="{00000000-0005-0000-0000-000021060000}"/>
    <cellStyle name="Обычный 6 2 2 5 10" xfId="1617" xr:uid="{00000000-0005-0000-0000-000022060000}"/>
    <cellStyle name="Обычный 6 2 2 5 10 2" xfId="7638" xr:uid="{DF4E8E21-8DB2-4533-BD4A-F38959862F00}"/>
    <cellStyle name="Обычный 6 2 2 5 11" xfId="6605" xr:uid="{95D8279D-D558-4365-8F70-BF04E8FEDEE1}"/>
    <cellStyle name="Обычный 6 2 2 5 2" xfId="564" xr:uid="{00000000-0005-0000-0000-000023060000}"/>
    <cellStyle name="Обычный 6 2 2 5 2 2" xfId="992" xr:uid="{00000000-0005-0000-0000-000024060000}"/>
    <cellStyle name="Обычный 6 2 2 5 2 2 2" xfId="1402" xr:uid="{00000000-0005-0000-0000-000025060000}"/>
    <cellStyle name="Обычный 6 2 2 5 2 2 2 2" xfId="3483" xr:uid="{00000000-0005-0000-0000-000026060000}"/>
    <cellStyle name="Обычный 6 2 2 5 2 2 2 2 2" xfId="9500" xr:uid="{2F7F7E8E-77EC-499F-B910-3817890776FE}"/>
    <cellStyle name="Обычный 6 2 2 5 2 2 2 3" xfId="4727" xr:uid="{00000000-0005-0000-0000-000027060000}"/>
    <cellStyle name="Обычный 6 2 2 5 2 2 2 3 2" xfId="10744" xr:uid="{0F00259C-A5CB-4ED2-B319-2C1A819CFE87}"/>
    <cellStyle name="Обычный 6 2 2 5 2 2 2 4" xfId="5971" xr:uid="{00000000-0005-0000-0000-000028060000}"/>
    <cellStyle name="Обычный 6 2 2 5 2 2 2 4 2" xfId="11988" xr:uid="{79A40044-A3D5-4AB8-BB98-EFF911DC5050}"/>
    <cellStyle name="Обычный 6 2 2 5 2 2 2 5" xfId="2236" xr:uid="{00000000-0005-0000-0000-000029060000}"/>
    <cellStyle name="Обычный 6 2 2 5 2 2 2 5 2" xfId="8256" xr:uid="{FF7E7829-0B77-41AA-8B62-52F250AEE64A}"/>
    <cellStyle name="Обычный 6 2 2 5 2 2 2 6" xfId="7428" xr:uid="{43FF6254-BF6F-483B-884E-69DF688ACEA2}"/>
    <cellStyle name="Обычный 6 2 2 5 2 2 3" xfId="2647" xr:uid="{00000000-0005-0000-0000-00002A060000}"/>
    <cellStyle name="Обычный 6 2 2 5 2 2 3 2" xfId="3894" xr:uid="{00000000-0005-0000-0000-00002B060000}"/>
    <cellStyle name="Обычный 6 2 2 5 2 2 3 2 2" xfId="9911" xr:uid="{D75FC11D-314B-42D7-934D-75D051094EED}"/>
    <cellStyle name="Обычный 6 2 2 5 2 2 3 3" xfId="5138" xr:uid="{00000000-0005-0000-0000-00002C060000}"/>
    <cellStyle name="Обычный 6 2 2 5 2 2 3 3 2" xfId="11155" xr:uid="{5B47F608-D542-40B9-8CC3-E4276089A601}"/>
    <cellStyle name="Обычный 6 2 2 5 2 2 3 4" xfId="6382" xr:uid="{00000000-0005-0000-0000-00002D060000}"/>
    <cellStyle name="Обычный 6 2 2 5 2 2 3 4 2" xfId="12399" xr:uid="{69E8D30D-98C6-47C2-B496-B5FB2641D605}"/>
    <cellStyle name="Обычный 6 2 2 5 2 2 3 5" xfId="8667" xr:uid="{DFAF46BF-9B0D-429E-A5EB-F959A200ECAC}"/>
    <cellStyle name="Обычный 6 2 2 5 2 2 4" xfId="3072" xr:uid="{00000000-0005-0000-0000-00002E060000}"/>
    <cellStyle name="Обычный 6 2 2 5 2 2 4 2" xfId="9089" xr:uid="{C350F685-5237-48C9-BF14-AC0061D99524}"/>
    <cellStyle name="Обычный 6 2 2 5 2 2 5" xfId="4316" xr:uid="{00000000-0005-0000-0000-00002F060000}"/>
    <cellStyle name="Обычный 6 2 2 5 2 2 5 2" xfId="10333" xr:uid="{7F9C7604-2031-4E6F-BE9E-6DC672BD5468}"/>
    <cellStyle name="Обычный 6 2 2 5 2 2 6" xfId="5560" xr:uid="{00000000-0005-0000-0000-000030060000}"/>
    <cellStyle name="Обычный 6 2 2 5 2 2 6 2" xfId="11577" xr:uid="{AB4600BA-8172-4B0C-9861-1B5454C16A6F}"/>
    <cellStyle name="Обычный 6 2 2 5 2 2 7" xfId="1825" xr:uid="{00000000-0005-0000-0000-000031060000}"/>
    <cellStyle name="Обычный 6 2 2 5 2 2 7 2" xfId="7845" xr:uid="{BBCB9055-1BC4-464E-B0B3-7A927ECEDE54}"/>
    <cellStyle name="Обычный 6 2 2 5 2 2 8" xfId="7018" xr:uid="{BC80E2F6-6C4A-436D-BA0D-9DA663EF335D}"/>
    <cellStyle name="Обычный 6 2 2 5 2 3" xfId="784" xr:uid="{00000000-0005-0000-0000-000032060000}"/>
    <cellStyle name="Обычный 6 2 2 5 2 3 2" xfId="3277" xr:uid="{00000000-0005-0000-0000-000033060000}"/>
    <cellStyle name="Обычный 6 2 2 5 2 3 2 2" xfId="9294" xr:uid="{C74B76D8-3809-44DA-9F8D-CFC05D35C4DA}"/>
    <cellStyle name="Обычный 6 2 2 5 2 3 3" xfId="4521" xr:uid="{00000000-0005-0000-0000-000034060000}"/>
    <cellStyle name="Обычный 6 2 2 5 2 3 3 2" xfId="10538" xr:uid="{D76CA279-AB49-4F30-82DF-2E8A4DC06B8C}"/>
    <cellStyle name="Обычный 6 2 2 5 2 3 4" xfId="5765" xr:uid="{00000000-0005-0000-0000-000035060000}"/>
    <cellStyle name="Обычный 6 2 2 5 2 3 4 2" xfId="11782" xr:uid="{48812CA3-45C7-4CE6-A86E-729D53DDA9A5}"/>
    <cellStyle name="Обычный 6 2 2 5 2 3 5" xfId="2030" xr:uid="{00000000-0005-0000-0000-000036060000}"/>
    <cellStyle name="Обычный 6 2 2 5 2 3 5 2" xfId="8050" xr:uid="{4FB96F4E-C722-4458-BF50-7DD01FAFE4D0}"/>
    <cellStyle name="Обычный 6 2 2 5 2 3 6" xfId="6813" xr:uid="{675B7C2C-D53A-434C-9C52-97D6C5F97FFD}"/>
    <cellStyle name="Обычный 6 2 2 5 2 4" xfId="1197" xr:uid="{00000000-0005-0000-0000-000037060000}"/>
    <cellStyle name="Обычный 6 2 2 5 2 4 2" xfId="3688" xr:uid="{00000000-0005-0000-0000-000038060000}"/>
    <cellStyle name="Обычный 6 2 2 5 2 4 2 2" xfId="9705" xr:uid="{2ABE64A9-B648-475B-B465-5D1541133D4F}"/>
    <cellStyle name="Обычный 6 2 2 5 2 4 3" xfId="4932" xr:uid="{00000000-0005-0000-0000-000039060000}"/>
    <cellStyle name="Обычный 6 2 2 5 2 4 3 2" xfId="10949" xr:uid="{4A29F91E-49FF-48AA-AB56-BE9EADEF9E7D}"/>
    <cellStyle name="Обычный 6 2 2 5 2 4 4" xfId="6176" xr:uid="{00000000-0005-0000-0000-00003A060000}"/>
    <cellStyle name="Обычный 6 2 2 5 2 4 4 2" xfId="12193" xr:uid="{AA611AD1-B90B-4CE9-9DCA-AA4BDD56735B}"/>
    <cellStyle name="Обычный 6 2 2 5 2 4 5" xfId="2441" xr:uid="{00000000-0005-0000-0000-00003B060000}"/>
    <cellStyle name="Обычный 6 2 2 5 2 4 5 2" xfId="8461" xr:uid="{377018DD-B2AA-4AFD-A3ED-14977843793B}"/>
    <cellStyle name="Обычный 6 2 2 5 2 4 6" xfId="7223" xr:uid="{D727A0D1-504B-4409-ACC1-12F22EAC4D41}"/>
    <cellStyle name="Обычный 6 2 2 5 2 5" xfId="2866" xr:uid="{00000000-0005-0000-0000-00003C060000}"/>
    <cellStyle name="Обычный 6 2 2 5 2 5 2" xfId="8883" xr:uid="{1106D6F7-6974-4D40-BB40-CD10D9178A81}"/>
    <cellStyle name="Обычный 6 2 2 5 2 6" xfId="4110" xr:uid="{00000000-0005-0000-0000-00003D060000}"/>
    <cellStyle name="Обычный 6 2 2 5 2 6 2" xfId="10127" xr:uid="{D1E83D12-8991-450F-AECC-CB833C0ABFE2}"/>
    <cellStyle name="Обычный 6 2 2 5 2 7" xfId="5354" xr:uid="{00000000-0005-0000-0000-00003E060000}"/>
    <cellStyle name="Обычный 6 2 2 5 2 7 2" xfId="11371" xr:uid="{65223351-D3E0-4888-BFEF-21DBE52EF1EE}"/>
    <cellStyle name="Обычный 6 2 2 5 2 8" xfId="1618" xr:uid="{00000000-0005-0000-0000-00003F060000}"/>
    <cellStyle name="Обычный 6 2 2 5 2 8 2" xfId="7639" xr:uid="{B9EC3847-A8E1-4118-A298-0C80BAD0543D}"/>
    <cellStyle name="Обычный 6 2 2 5 2 9" xfId="6606" xr:uid="{C91937CB-BFC5-43A7-9D25-731432BF2CF6}"/>
    <cellStyle name="Обычный 6 2 2 5 3" xfId="565" xr:uid="{00000000-0005-0000-0000-000040060000}"/>
    <cellStyle name="Обычный 6 2 2 5 3 2" xfId="993" xr:uid="{00000000-0005-0000-0000-000041060000}"/>
    <cellStyle name="Обычный 6 2 2 5 3 2 2" xfId="1403" xr:uid="{00000000-0005-0000-0000-000042060000}"/>
    <cellStyle name="Обычный 6 2 2 5 3 2 2 2" xfId="3484" xr:uid="{00000000-0005-0000-0000-000043060000}"/>
    <cellStyle name="Обычный 6 2 2 5 3 2 2 2 2" xfId="9501" xr:uid="{F0826053-63DD-4F9C-B350-DF3F5F631C82}"/>
    <cellStyle name="Обычный 6 2 2 5 3 2 2 3" xfId="4728" xr:uid="{00000000-0005-0000-0000-000044060000}"/>
    <cellStyle name="Обычный 6 2 2 5 3 2 2 3 2" xfId="10745" xr:uid="{3D0B6B4F-FAB5-4A44-8903-4ED5BA36ECA9}"/>
    <cellStyle name="Обычный 6 2 2 5 3 2 2 4" xfId="5972" xr:uid="{00000000-0005-0000-0000-000045060000}"/>
    <cellStyle name="Обычный 6 2 2 5 3 2 2 4 2" xfId="11989" xr:uid="{C4500FFC-CA55-4595-A64B-5CF69BCCF978}"/>
    <cellStyle name="Обычный 6 2 2 5 3 2 2 5" xfId="2237" xr:uid="{00000000-0005-0000-0000-000046060000}"/>
    <cellStyle name="Обычный 6 2 2 5 3 2 2 5 2" xfId="8257" xr:uid="{EFCBDAC1-DDAD-42C2-A3CD-13A3303373C0}"/>
    <cellStyle name="Обычный 6 2 2 5 3 2 2 6" xfId="7429" xr:uid="{1620A46A-DB97-4D5B-B3CA-9B31B93E92E7}"/>
    <cellStyle name="Обычный 6 2 2 5 3 2 3" xfId="2648" xr:uid="{00000000-0005-0000-0000-000047060000}"/>
    <cellStyle name="Обычный 6 2 2 5 3 2 3 2" xfId="3895" xr:uid="{00000000-0005-0000-0000-000048060000}"/>
    <cellStyle name="Обычный 6 2 2 5 3 2 3 2 2" xfId="9912" xr:uid="{A0971298-C1BD-4A09-BE0B-A23E59FC84A6}"/>
    <cellStyle name="Обычный 6 2 2 5 3 2 3 3" xfId="5139" xr:uid="{00000000-0005-0000-0000-000049060000}"/>
    <cellStyle name="Обычный 6 2 2 5 3 2 3 3 2" xfId="11156" xr:uid="{EC47B0FB-F44C-4708-A278-67AEE3F38D2F}"/>
    <cellStyle name="Обычный 6 2 2 5 3 2 3 4" xfId="6383" xr:uid="{00000000-0005-0000-0000-00004A060000}"/>
    <cellStyle name="Обычный 6 2 2 5 3 2 3 4 2" xfId="12400" xr:uid="{E48B7D11-2817-4463-AA1B-ECE3FD2B4B81}"/>
    <cellStyle name="Обычный 6 2 2 5 3 2 3 5" xfId="8668" xr:uid="{94F2C3AD-1AEE-4A63-AE14-4BFF64FA6CAB}"/>
    <cellStyle name="Обычный 6 2 2 5 3 2 4" xfId="3073" xr:uid="{00000000-0005-0000-0000-00004B060000}"/>
    <cellStyle name="Обычный 6 2 2 5 3 2 4 2" xfId="9090" xr:uid="{CFECAB40-6E7C-43C4-9782-91857E9D710E}"/>
    <cellStyle name="Обычный 6 2 2 5 3 2 5" xfId="4317" xr:uid="{00000000-0005-0000-0000-00004C060000}"/>
    <cellStyle name="Обычный 6 2 2 5 3 2 5 2" xfId="10334" xr:uid="{4E2222AC-70F3-4A86-806B-8F8DB2033124}"/>
    <cellStyle name="Обычный 6 2 2 5 3 2 6" xfId="5561" xr:uid="{00000000-0005-0000-0000-00004D060000}"/>
    <cellStyle name="Обычный 6 2 2 5 3 2 6 2" xfId="11578" xr:uid="{7EF48B48-18D9-4D01-9A38-F5946CCED695}"/>
    <cellStyle name="Обычный 6 2 2 5 3 2 7" xfId="1826" xr:uid="{00000000-0005-0000-0000-00004E060000}"/>
    <cellStyle name="Обычный 6 2 2 5 3 2 7 2" xfId="7846" xr:uid="{827B099E-3FB8-4A6E-BF21-AE1AC489C03F}"/>
    <cellStyle name="Обычный 6 2 2 5 3 2 8" xfId="7019" xr:uid="{28392062-AA93-41B1-8369-A1946AE145E7}"/>
    <cellStyle name="Обычный 6 2 2 5 3 3" xfId="785" xr:uid="{00000000-0005-0000-0000-00004F060000}"/>
    <cellStyle name="Обычный 6 2 2 5 3 3 2" xfId="3278" xr:uid="{00000000-0005-0000-0000-000050060000}"/>
    <cellStyle name="Обычный 6 2 2 5 3 3 2 2" xfId="9295" xr:uid="{248DBAD3-88F5-482F-9F91-0CF6F64ECE3A}"/>
    <cellStyle name="Обычный 6 2 2 5 3 3 3" xfId="4522" xr:uid="{00000000-0005-0000-0000-000051060000}"/>
    <cellStyle name="Обычный 6 2 2 5 3 3 3 2" xfId="10539" xr:uid="{53AD1BB6-774E-4F58-AE96-4870B13637C6}"/>
    <cellStyle name="Обычный 6 2 2 5 3 3 4" xfId="5766" xr:uid="{00000000-0005-0000-0000-000052060000}"/>
    <cellStyle name="Обычный 6 2 2 5 3 3 4 2" xfId="11783" xr:uid="{9451BCF3-A94A-40E7-8B2E-0AF9DB585C99}"/>
    <cellStyle name="Обычный 6 2 2 5 3 3 5" xfId="2031" xr:uid="{00000000-0005-0000-0000-000053060000}"/>
    <cellStyle name="Обычный 6 2 2 5 3 3 5 2" xfId="8051" xr:uid="{70A0E740-F42F-4925-AA56-BDA7A6F094F4}"/>
    <cellStyle name="Обычный 6 2 2 5 3 3 6" xfId="6814" xr:uid="{7C815A2D-EC20-4017-9BAD-C4FF8E710A7E}"/>
    <cellStyle name="Обычный 6 2 2 5 3 4" xfId="1198" xr:uid="{00000000-0005-0000-0000-000054060000}"/>
    <cellStyle name="Обычный 6 2 2 5 3 4 2" xfId="3689" xr:uid="{00000000-0005-0000-0000-000055060000}"/>
    <cellStyle name="Обычный 6 2 2 5 3 4 2 2" xfId="9706" xr:uid="{1984B17E-8808-41B3-9EA6-5555C44E5EC8}"/>
    <cellStyle name="Обычный 6 2 2 5 3 4 3" xfId="4933" xr:uid="{00000000-0005-0000-0000-000056060000}"/>
    <cellStyle name="Обычный 6 2 2 5 3 4 3 2" xfId="10950" xr:uid="{B4AD240E-6C0B-4685-9112-79971B1AF9EC}"/>
    <cellStyle name="Обычный 6 2 2 5 3 4 4" xfId="6177" xr:uid="{00000000-0005-0000-0000-000057060000}"/>
    <cellStyle name="Обычный 6 2 2 5 3 4 4 2" xfId="12194" xr:uid="{D26E499E-B8F0-4FD0-A2D1-923697893F4A}"/>
    <cellStyle name="Обычный 6 2 2 5 3 4 5" xfId="2442" xr:uid="{00000000-0005-0000-0000-000058060000}"/>
    <cellStyle name="Обычный 6 2 2 5 3 4 5 2" xfId="8462" xr:uid="{494C5C1E-F440-4569-B5F5-A8352E7DB8EB}"/>
    <cellStyle name="Обычный 6 2 2 5 3 4 6" xfId="7224" xr:uid="{88C3BC38-F9E6-4688-85A7-2DF2AE04E740}"/>
    <cellStyle name="Обычный 6 2 2 5 3 5" xfId="2867" xr:uid="{00000000-0005-0000-0000-000059060000}"/>
    <cellStyle name="Обычный 6 2 2 5 3 5 2" xfId="8884" xr:uid="{FE834710-F0FB-4967-9179-7E0C8433A93F}"/>
    <cellStyle name="Обычный 6 2 2 5 3 6" xfId="4111" xr:uid="{00000000-0005-0000-0000-00005A060000}"/>
    <cellStyle name="Обычный 6 2 2 5 3 6 2" xfId="10128" xr:uid="{40921148-1974-4E5E-BF33-395B23008CEB}"/>
    <cellStyle name="Обычный 6 2 2 5 3 7" xfId="5355" xr:uid="{00000000-0005-0000-0000-00005B060000}"/>
    <cellStyle name="Обычный 6 2 2 5 3 7 2" xfId="11372" xr:uid="{07251968-F48E-4F90-A187-D6A355442F16}"/>
    <cellStyle name="Обычный 6 2 2 5 3 8" xfId="1619" xr:uid="{00000000-0005-0000-0000-00005C060000}"/>
    <cellStyle name="Обычный 6 2 2 5 3 8 2" xfId="7640" xr:uid="{4A665E9A-4001-4D5A-8F1E-995F951FF0CB}"/>
    <cellStyle name="Обычный 6 2 2 5 3 9" xfId="6607" xr:uid="{2B0FB7E8-71DF-48FE-9A2E-76525AA73362}"/>
    <cellStyle name="Обычный 6 2 2 5 4" xfId="991" xr:uid="{00000000-0005-0000-0000-00005D060000}"/>
    <cellStyle name="Обычный 6 2 2 5 4 2" xfId="1401" xr:uid="{00000000-0005-0000-0000-00005E060000}"/>
    <cellStyle name="Обычный 6 2 2 5 4 2 2" xfId="3482" xr:uid="{00000000-0005-0000-0000-00005F060000}"/>
    <cellStyle name="Обычный 6 2 2 5 4 2 2 2" xfId="9499" xr:uid="{CCBC6A27-CDDD-4129-AFA6-A4B3A4302737}"/>
    <cellStyle name="Обычный 6 2 2 5 4 2 3" xfId="4726" xr:uid="{00000000-0005-0000-0000-000060060000}"/>
    <cellStyle name="Обычный 6 2 2 5 4 2 3 2" xfId="10743" xr:uid="{B8D79DFB-2A23-432D-9452-8C6BA026E11A}"/>
    <cellStyle name="Обычный 6 2 2 5 4 2 4" xfId="5970" xr:uid="{00000000-0005-0000-0000-000061060000}"/>
    <cellStyle name="Обычный 6 2 2 5 4 2 4 2" xfId="11987" xr:uid="{C0501F82-7583-40ED-A84F-CFE08D9E8CDF}"/>
    <cellStyle name="Обычный 6 2 2 5 4 2 5" xfId="2235" xr:uid="{00000000-0005-0000-0000-000062060000}"/>
    <cellStyle name="Обычный 6 2 2 5 4 2 5 2" xfId="8255" xr:uid="{2AB206ED-2903-44C4-8BA7-2137BB2EA13C}"/>
    <cellStyle name="Обычный 6 2 2 5 4 2 6" xfId="7427" xr:uid="{CDF1CDAC-6D74-4433-B424-FE38EF6B3370}"/>
    <cellStyle name="Обычный 6 2 2 5 4 3" xfId="2646" xr:uid="{00000000-0005-0000-0000-000063060000}"/>
    <cellStyle name="Обычный 6 2 2 5 4 3 2" xfId="3893" xr:uid="{00000000-0005-0000-0000-000064060000}"/>
    <cellStyle name="Обычный 6 2 2 5 4 3 2 2" xfId="9910" xr:uid="{AA0ADF20-A6AE-4F7D-B033-0A1A00DF1F2E}"/>
    <cellStyle name="Обычный 6 2 2 5 4 3 3" xfId="5137" xr:uid="{00000000-0005-0000-0000-000065060000}"/>
    <cellStyle name="Обычный 6 2 2 5 4 3 3 2" xfId="11154" xr:uid="{4584CD07-2F5A-4EB9-A92D-5A421C66E950}"/>
    <cellStyle name="Обычный 6 2 2 5 4 3 4" xfId="6381" xr:uid="{00000000-0005-0000-0000-000066060000}"/>
    <cellStyle name="Обычный 6 2 2 5 4 3 4 2" xfId="12398" xr:uid="{4AF5A422-CA9D-4635-B05A-02644AA5DDFE}"/>
    <cellStyle name="Обычный 6 2 2 5 4 3 5" xfId="8666" xr:uid="{96E41786-E7BB-4DE9-95EF-E19F57F0B9FA}"/>
    <cellStyle name="Обычный 6 2 2 5 4 4" xfId="3071" xr:uid="{00000000-0005-0000-0000-000067060000}"/>
    <cellStyle name="Обычный 6 2 2 5 4 4 2" xfId="9088" xr:uid="{092F2899-3395-4E20-9EF8-A5A28309D284}"/>
    <cellStyle name="Обычный 6 2 2 5 4 5" xfId="4315" xr:uid="{00000000-0005-0000-0000-000068060000}"/>
    <cellStyle name="Обычный 6 2 2 5 4 5 2" xfId="10332" xr:uid="{C0D4DB11-2FC9-419C-8611-799B6DE0682B}"/>
    <cellStyle name="Обычный 6 2 2 5 4 6" xfId="5559" xr:uid="{00000000-0005-0000-0000-000069060000}"/>
    <cellStyle name="Обычный 6 2 2 5 4 6 2" xfId="11576" xr:uid="{EDCF9055-0569-4A8B-BE68-A6C2BD9DDA47}"/>
    <cellStyle name="Обычный 6 2 2 5 4 7" xfId="1824" xr:uid="{00000000-0005-0000-0000-00006A060000}"/>
    <cellStyle name="Обычный 6 2 2 5 4 7 2" xfId="7844" xr:uid="{4A2DAF0B-DB0D-48C3-B9E5-B37F618EE274}"/>
    <cellStyle name="Обычный 6 2 2 5 4 8" xfId="7017" xr:uid="{103A9109-EF5F-409A-AD32-EC97F8D44A42}"/>
    <cellStyle name="Обычный 6 2 2 5 5" xfId="783" xr:uid="{00000000-0005-0000-0000-00006B060000}"/>
    <cellStyle name="Обычный 6 2 2 5 5 2" xfId="3276" xr:uid="{00000000-0005-0000-0000-00006C060000}"/>
    <cellStyle name="Обычный 6 2 2 5 5 2 2" xfId="9293" xr:uid="{E30FA434-EB5F-48CA-986A-56C15F63C371}"/>
    <cellStyle name="Обычный 6 2 2 5 5 3" xfId="4520" xr:uid="{00000000-0005-0000-0000-00006D060000}"/>
    <cellStyle name="Обычный 6 2 2 5 5 3 2" xfId="10537" xr:uid="{BE8F9A3A-3717-467D-B486-C62E45E63AFB}"/>
    <cellStyle name="Обычный 6 2 2 5 5 4" xfId="5764" xr:uid="{00000000-0005-0000-0000-00006E060000}"/>
    <cellStyle name="Обычный 6 2 2 5 5 4 2" xfId="11781" xr:uid="{1126575C-F6A2-4FE8-92F0-81BFBB67FB4B}"/>
    <cellStyle name="Обычный 6 2 2 5 5 5" xfId="2029" xr:uid="{00000000-0005-0000-0000-00006F060000}"/>
    <cellStyle name="Обычный 6 2 2 5 5 5 2" xfId="8049" xr:uid="{2ECC0ECB-FF1E-47F9-B8A6-B2FFEACCDCB7}"/>
    <cellStyle name="Обычный 6 2 2 5 5 6" xfId="6812" xr:uid="{F8CD2175-88BB-4882-A1A6-6521390ADFB0}"/>
    <cellStyle name="Обычный 6 2 2 5 6" xfId="1196" xr:uid="{00000000-0005-0000-0000-000070060000}"/>
    <cellStyle name="Обычный 6 2 2 5 6 2" xfId="3687" xr:uid="{00000000-0005-0000-0000-000071060000}"/>
    <cellStyle name="Обычный 6 2 2 5 6 2 2" xfId="9704" xr:uid="{68FB0689-8116-407D-9DF5-0588199EF721}"/>
    <cellStyle name="Обычный 6 2 2 5 6 3" xfId="4931" xr:uid="{00000000-0005-0000-0000-000072060000}"/>
    <cellStyle name="Обычный 6 2 2 5 6 3 2" xfId="10948" xr:uid="{84E435C1-B148-4B6E-99B3-C536B01E6AC2}"/>
    <cellStyle name="Обычный 6 2 2 5 6 4" xfId="6175" xr:uid="{00000000-0005-0000-0000-000073060000}"/>
    <cellStyle name="Обычный 6 2 2 5 6 4 2" xfId="12192" xr:uid="{CAB68B34-6A34-4956-A75D-5C15B9983761}"/>
    <cellStyle name="Обычный 6 2 2 5 6 5" xfId="2440" xr:uid="{00000000-0005-0000-0000-000074060000}"/>
    <cellStyle name="Обычный 6 2 2 5 6 5 2" xfId="8460" xr:uid="{290A7CBB-CDE5-4F34-8811-93DBAA6B9724}"/>
    <cellStyle name="Обычный 6 2 2 5 6 6" xfId="7222" xr:uid="{F97E652F-5EE0-4148-8942-F83803BBD3DD}"/>
    <cellStyle name="Обычный 6 2 2 5 7" xfId="2865" xr:uid="{00000000-0005-0000-0000-000075060000}"/>
    <cellStyle name="Обычный 6 2 2 5 7 2" xfId="8882" xr:uid="{13410D15-FDDB-49C3-B38B-1E86273A17BD}"/>
    <cellStyle name="Обычный 6 2 2 5 8" xfId="4109" xr:uid="{00000000-0005-0000-0000-000076060000}"/>
    <cellStyle name="Обычный 6 2 2 5 8 2" xfId="10126" xr:uid="{ACF57614-3E5D-4282-81FD-53856C6F65E5}"/>
    <cellStyle name="Обычный 6 2 2 5 9" xfId="5353" xr:uid="{00000000-0005-0000-0000-000077060000}"/>
    <cellStyle name="Обычный 6 2 2 5 9 2" xfId="11370" xr:uid="{8A593D96-5599-4F94-B2A0-AF978F15BB67}"/>
    <cellStyle name="Обычный 6 2 2 6" xfId="566" xr:uid="{00000000-0005-0000-0000-000078060000}"/>
    <cellStyle name="Обычный 6 2 2 6 2" xfId="994" xr:uid="{00000000-0005-0000-0000-000079060000}"/>
    <cellStyle name="Обычный 6 2 2 6 2 2" xfId="1404" xr:uid="{00000000-0005-0000-0000-00007A060000}"/>
    <cellStyle name="Обычный 6 2 2 6 2 2 2" xfId="3485" xr:uid="{00000000-0005-0000-0000-00007B060000}"/>
    <cellStyle name="Обычный 6 2 2 6 2 2 2 2" xfId="9502" xr:uid="{A83B4136-A787-4A0A-90A5-E6DE3BB6D3F4}"/>
    <cellStyle name="Обычный 6 2 2 6 2 2 3" xfId="4729" xr:uid="{00000000-0005-0000-0000-00007C060000}"/>
    <cellStyle name="Обычный 6 2 2 6 2 2 3 2" xfId="10746" xr:uid="{F2152815-C9E4-4CDF-A30F-56B9EB25AFD9}"/>
    <cellStyle name="Обычный 6 2 2 6 2 2 4" xfId="5973" xr:uid="{00000000-0005-0000-0000-00007D060000}"/>
    <cellStyle name="Обычный 6 2 2 6 2 2 4 2" xfId="11990" xr:uid="{6E3742B3-C669-49A7-B8FE-927FFBC389F0}"/>
    <cellStyle name="Обычный 6 2 2 6 2 2 5" xfId="2238" xr:uid="{00000000-0005-0000-0000-00007E060000}"/>
    <cellStyle name="Обычный 6 2 2 6 2 2 5 2" xfId="8258" xr:uid="{0621F52E-AADF-4323-A447-07303A525CD3}"/>
    <cellStyle name="Обычный 6 2 2 6 2 2 6" xfId="7430" xr:uid="{FD3898DD-060B-4577-814B-50CD553A9E6B}"/>
    <cellStyle name="Обычный 6 2 2 6 2 3" xfId="2649" xr:uid="{00000000-0005-0000-0000-00007F060000}"/>
    <cellStyle name="Обычный 6 2 2 6 2 3 2" xfId="3896" xr:uid="{00000000-0005-0000-0000-000080060000}"/>
    <cellStyle name="Обычный 6 2 2 6 2 3 2 2" xfId="9913" xr:uid="{B64C2E41-33A8-4BB0-836A-8E8A80A52EE7}"/>
    <cellStyle name="Обычный 6 2 2 6 2 3 3" xfId="5140" xr:uid="{00000000-0005-0000-0000-000081060000}"/>
    <cellStyle name="Обычный 6 2 2 6 2 3 3 2" xfId="11157" xr:uid="{031A7CC6-84B9-4566-B949-1A641B918A63}"/>
    <cellStyle name="Обычный 6 2 2 6 2 3 4" xfId="6384" xr:uid="{00000000-0005-0000-0000-000082060000}"/>
    <cellStyle name="Обычный 6 2 2 6 2 3 4 2" xfId="12401" xr:uid="{23A8A554-B0E5-4DA3-9115-11B24F4915CB}"/>
    <cellStyle name="Обычный 6 2 2 6 2 3 5" xfId="8669" xr:uid="{1F95D09C-01E9-4F6F-9DA2-A8D7206CF64A}"/>
    <cellStyle name="Обычный 6 2 2 6 2 4" xfId="3074" xr:uid="{00000000-0005-0000-0000-000083060000}"/>
    <cellStyle name="Обычный 6 2 2 6 2 4 2" xfId="9091" xr:uid="{83BD08BD-C13C-4E9E-BC41-FB77486225B3}"/>
    <cellStyle name="Обычный 6 2 2 6 2 5" xfId="4318" xr:uid="{00000000-0005-0000-0000-000084060000}"/>
    <cellStyle name="Обычный 6 2 2 6 2 5 2" xfId="10335" xr:uid="{5C9BE81D-CF37-4767-A9B6-4D116117602C}"/>
    <cellStyle name="Обычный 6 2 2 6 2 6" xfId="5562" xr:uid="{00000000-0005-0000-0000-000085060000}"/>
    <cellStyle name="Обычный 6 2 2 6 2 6 2" xfId="11579" xr:uid="{4F1EF8F9-3E52-44FF-A854-D67D3B49FB12}"/>
    <cellStyle name="Обычный 6 2 2 6 2 7" xfId="1827" xr:uid="{00000000-0005-0000-0000-000086060000}"/>
    <cellStyle name="Обычный 6 2 2 6 2 7 2" xfId="7847" xr:uid="{5E100F13-B055-4206-9615-D5D40D3A05C8}"/>
    <cellStyle name="Обычный 6 2 2 6 2 8" xfId="7020" xr:uid="{1C7BA004-176C-4464-B240-138BCDDBAD51}"/>
    <cellStyle name="Обычный 6 2 2 6 3" xfId="786" xr:uid="{00000000-0005-0000-0000-000087060000}"/>
    <cellStyle name="Обычный 6 2 2 6 3 2" xfId="3279" xr:uid="{00000000-0005-0000-0000-000088060000}"/>
    <cellStyle name="Обычный 6 2 2 6 3 2 2" xfId="9296" xr:uid="{15EA7E2F-D674-4C3D-8C95-1C4BBF656B91}"/>
    <cellStyle name="Обычный 6 2 2 6 3 3" xfId="4523" xr:uid="{00000000-0005-0000-0000-000089060000}"/>
    <cellStyle name="Обычный 6 2 2 6 3 3 2" xfId="10540" xr:uid="{87101878-14F3-4259-8897-57888D826C29}"/>
    <cellStyle name="Обычный 6 2 2 6 3 4" xfId="5767" xr:uid="{00000000-0005-0000-0000-00008A060000}"/>
    <cellStyle name="Обычный 6 2 2 6 3 4 2" xfId="11784" xr:uid="{1ABCFFD8-DBF2-4DE4-83D3-84D9597F8378}"/>
    <cellStyle name="Обычный 6 2 2 6 3 5" xfId="2032" xr:uid="{00000000-0005-0000-0000-00008B060000}"/>
    <cellStyle name="Обычный 6 2 2 6 3 5 2" xfId="8052" xr:uid="{240EF33D-083A-4C10-B4A7-5D128123774E}"/>
    <cellStyle name="Обычный 6 2 2 6 3 6" xfId="6815" xr:uid="{1F942385-5697-4B35-90BD-40D847685891}"/>
    <cellStyle name="Обычный 6 2 2 6 4" xfId="1199" xr:uid="{00000000-0005-0000-0000-00008C060000}"/>
    <cellStyle name="Обычный 6 2 2 6 4 2" xfId="3690" xr:uid="{00000000-0005-0000-0000-00008D060000}"/>
    <cellStyle name="Обычный 6 2 2 6 4 2 2" xfId="9707" xr:uid="{CED056F4-473F-4788-B149-29032548BEAF}"/>
    <cellStyle name="Обычный 6 2 2 6 4 3" xfId="4934" xr:uid="{00000000-0005-0000-0000-00008E060000}"/>
    <cellStyle name="Обычный 6 2 2 6 4 3 2" xfId="10951" xr:uid="{AA76FEB4-F40D-4E8C-836B-9082C8FFA504}"/>
    <cellStyle name="Обычный 6 2 2 6 4 4" xfId="6178" xr:uid="{00000000-0005-0000-0000-00008F060000}"/>
    <cellStyle name="Обычный 6 2 2 6 4 4 2" xfId="12195" xr:uid="{2F1233A2-F945-43C9-859C-AFA0045C69CA}"/>
    <cellStyle name="Обычный 6 2 2 6 4 5" xfId="2443" xr:uid="{00000000-0005-0000-0000-000090060000}"/>
    <cellStyle name="Обычный 6 2 2 6 4 5 2" xfId="8463" xr:uid="{1B81A61C-C8DD-46A9-8391-0761E0C35798}"/>
    <cellStyle name="Обычный 6 2 2 6 4 6" xfId="7225" xr:uid="{0D2BD60E-226A-4675-AD17-C9DF977FF51F}"/>
    <cellStyle name="Обычный 6 2 2 6 5" xfId="2868" xr:uid="{00000000-0005-0000-0000-000091060000}"/>
    <cellStyle name="Обычный 6 2 2 6 5 2" xfId="8885" xr:uid="{998C2FB4-B330-4331-A859-F90FA42AF723}"/>
    <cellStyle name="Обычный 6 2 2 6 6" xfId="4112" xr:uid="{00000000-0005-0000-0000-000092060000}"/>
    <cellStyle name="Обычный 6 2 2 6 6 2" xfId="10129" xr:uid="{B13201F3-D68D-449B-A425-29E8E928EBA8}"/>
    <cellStyle name="Обычный 6 2 2 6 7" xfId="5356" xr:uid="{00000000-0005-0000-0000-000093060000}"/>
    <cellStyle name="Обычный 6 2 2 6 7 2" xfId="11373" xr:uid="{5696971B-3523-45BC-AC5B-715745A7B5FF}"/>
    <cellStyle name="Обычный 6 2 2 6 8" xfId="1620" xr:uid="{00000000-0005-0000-0000-000094060000}"/>
    <cellStyle name="Обычный 6 2 2 6 8 2" xfId="7641" xr:uid="{C6A78D63-D909-4F24-80FF-ECF6F9A10751}"/>
    <cellStyle name="Обычный 6 2 2 6 9" xfId="6608" xr:uid="{761B5ABF-6AEF-4703-9D20-B990A8804F65}"/>
    <cellStyle name="Обычный 6 2 2 7" xfId="567" xr:uid="{00000000-0005-0000-0000-000095060000}"/>
    <cellStyle name="Обычный 6 2 2 7 2" xfId="995" xr:uid="{00000000-0005-0000-0000-000096060000}"/>
    <cellStyle name="Обычный 6 2 2 7 2 2" xfId="1405" xr:uid="{00000000-0005-0000-0000-000097060000}"/>
    <cellStyle name="Обычный 6 2 2 7 2 2 2" xfId="3486" xr:uid="{00000000-0005-0000-0000-000098060000}"/>
    <cellStyle name="Обычный 6 2 2 7 2 2 2 2" xfId="9503" xr:uid="{446C8D73-A749-40C5-86AF-BC4A70B9EFBD}"/>
    <cellStyle name="Обычный 6 2 2 7 2 2 3" xfId="4730" xr:uid="{00000000-0005-0000-0000-000099060000}"/>
    <cellStyle name="Обычный 6 2 2 7 2 2 3 2" xfId="10747" xr:uid="{DEB84683-34A8-4E27-AE4C-CBCBF16CF488}"/>
    <cellStyle name="Обычный 6 2 2 7 2 2 4" xfId="5974" xr:uid="{00000000-0005-0000-0000-00009A060000}"/>
    <cellStyle name="Обычный 6 2 2 7 2 2 4 2" xfId="11991" xr:uid="{6652F077-37C5-4813-9BC2-2D1C3F6DAD28}"/>
    <cellStyle name="Обычный 6 2 2 7 2 2 5" xfId="2239" xr:uid="{00000000-0005-0000-0000-00009B060000}"/>
    <cellStyle name="Обычный 6 2 2 7 2 2 5 2" xfId="8259" xr:uid="{FE31CC37-4B8D-4C53-94EE-425569D0C8DD}"/>
    <cellStyle name="Обычный 6 2 2 7 2 2 6" xfId="7431" xr:uid="{87F0A525-6BFC-42B2-9EB7-B77D79358D62}"/>
    <cellStyle name="Обычный 6 2 2 7 2 3" xfId="2650" xr:uid="{00000000-0005-0000-0000-00009C060000}"/>
    <cellStyle name="Обычный 6 2 2 7 2 3 2" xfId="3897" xr:uid="{00000000-0005-0000-0000-00009D060000}"/>
    <cellStyle name="Обычный 6 2 2 7 2 3 2 2" xfId="9914" xr:uid="{7B26F2A8-CB28-49F7-B6DE-7B6D62A3DA32}"/>
    <cellStyle name="Обычный 6 2 2 7 2 3 3" xfId="5141" xr:uid="{00000000-0005-0000-0000-00009E060000}"/>
    <cellStyle name="Обычный 6 2 2 7 2 3 3 2" xfId="11158" xr:uid="{FF5BDA70-FAC5-4F95-BC47-45B5C26B7D41}"/>
    <cellStyle name="Обычный 6 2 2 7 2 3 4" xfId="6385" xr:uid="{00000000-0005-0000-0000-00009F060000}"/>
    <cellStyle name="Обычный 6 2 2 7 2 3 4 2" xfId="12402" xr:uid="{81C4FB91-614F-474C-A499-CFAEE1AE0873}"/>
    <cellStyle name="Обычный 6 2 2 7 2 3 5" xfId="8670" xr:uid="{9987FC0A-D5E9-4DE2-92BE-ADDD5DDB7473}"/>
    <cellStyle name="Обычный 6 2 2 7 2 4" xfId="3075" xr:uid="{00000000-0005-0000-0000-0000A0060000}"/>
    <cellStyle name="Обычный 6 2 2 7 2 4 2" xfId="9092" xr:uid="{5BCBA954-9B93-40E9-B225-658DC9080725}"/>
    <cellStyle name="Обычный 6 2 2 7 2 5" xfId="4319" xr:uid="{00000000-0005-0000-0000-0000A1060000}"/>
    <cellStyle name="Обычный 6 2 2 7 2 5 2" xfId="10336" xr:uid="{8CB86ADE-6264-4183-A2A6-5034E9206E9B}"/>
    <cellStyle name="Обычный 6 2 2 7 2 6" xfId="5563" xr:uid="{00000000-0005-0000-0000-0000A2060000}"/>
    <cellStyle name="Обычный 6 2 2 7 2 6 2" xfId="11580" xr:uid="{67CF6BD4-AEBA-4565-BDDC-855E6A60ACBB}"/>
    <cellStyle name="Обычный 6 2 2 7 2 7" xfId="1828" xr:uid="{00000000-0005-0000-0000-0000A3060000}"/>
    <cellStyle name="Обычный 6 2 2 7 2 7 2" xfId="7848" xr:uid="{707FBB4C-28A9-4040-B46D-07607E4CACB3}"/>
    <cellStyle name="Обычный 6 2 2 7 2 8" xfId="7021" xr:uid="{65120C16-7DA2-4A2B-9DB5-B4C2143F8DFE}"/>
    <cellStyle name="Обычный 6 2 2 7 3" xfId="787" xr:uid="{00000000-0005-0000-0000-0000A4060000}"/>
    <cellStyle name="Обычный 6 2 2 7 3 2" xfId="3280" xr:uid="{00000000-0005-0000-0000-0000A5060000}"/>
    <cellStyle name="Обычный 6 2 2 7 3 2 2" xfId="9297" xr:uid="{4C647E24-00D2-4D5B-A51F-080726A87DDF}"/>
    <cellStyle name="Обычный 6 2 2 7 3 3" xfId="4524" xr:uid="{00000000-0005-0000-0000-0000A6060000}"/>
    <cellStyle name="Обычный 6 2 2 7 3 3 2" xfId="10541" xr:uid="{EADA0E1F-BA11-46F5-A4E3-1373A870243F}"/>
    <cellStyle name="Обычный 6 2 2 7 3 4" xfId="5768" xr:uid="{00000000-0005-0000-0000-0000A7060000}"/>
    <cellStyle name="Обычный 6 2 2 7 3 4 2" xfId="11785" xr:uid="{8275E77E-95FA-408B-A4CF-0FB387DEC276}"/>
    <cellStyle name="Обычный 6 2 2 7 3 5" xfId="2033" xr:uid="{00000000-0005-0000-0000-0000A8060000}"/>
    <cellStyle name="Обычный 6 2 2 7 3 5 2" xfId="8053" xr:uid="{79035E47-5AE9-4557-B3C3-FCF81875C62B}"/>
    <cellStyle name="Обычный 6 2 2 7 3 6" xfId="6816" xr:uid="{75CE6CDB-EBF4-4AFE-9F52-A59CCA10EC11}"/>
    <cellStyle name="Обычный 6 2 2 7 4" xfId="1200" xr:uid="{00000000-0005-0000-0000-0000A9060000}"/>
    <cellStyle name="Обычный 6 2 2 7 4 2" xfId="3691" xr:uid="{00000000-0005-0000-0000-0000AA060000}"/>
    <cellStyle name="Обычный 6 2 2 7 4 2 2" xfId="9708" xr:uid="{D633051D-535F-45C4-AA0B-42AAE969EFE0}"/>
    <cellStyle name="Обычный 6 2 2 7 4 3" xfId="4935" xr:uid="{00000000-0005-0000-0000-0000AB060000}"/>
    <cellStyle name="Обычный 6 2 2 7 4 3 2" xfId="10952" xr:uid="{96845DD1-C722-499C-AB11-297BD3A9DDF2}"/>
    <cellStyle name="Обычный 6 2 2 7 4 4" xfId="6179" xr:uid="{00000000-0005-0000-0000-0000AC060000}"/>
    <cellStyle name="Обычный 6 2 2 7 4 4 2" xfId="12196" xr:uid="{D00D0822-D06D-4043-9ABF-B7425D04B043}"/>
    <cellStyle name="Обычный 6 2 2 7 4 5" xfId="2444" xr:uid="{00000000-0005-0000-0000-0000AD060000}"/>
    <cellStyle name="Обычный 6 2 2 7 4 5 2" xfId="8464" xr:uid="{FAE093D3-6277-45E4-9B59-020F593EBD81}"/>
    <cellStyle name="Обычный 6 2 2 7 4 6" xfId="7226" xr:uid="{56C1296E-B803-4D71-8D52-F9CDA0FD9F89}"/>
    <cellStyle name="Обычный 6 2 2 7 5" xfId="2869" xr:uid="{00000000-0005-0000-0000-0000AE060000}"/>
    <cellStyle name="Обычный 6 2 2 7 5 2" xfId="8886" xr:uid="{BBC9B2D9-883F-4882-B465-1BE40E2928BE}"/>
    <cellStyle name="Обычный 6 2 2 7 6" xfId="4113" xr:uid="{00000000-0005-0000-0000-0000AF060000}"/>
    <cellStyle name="Обычный 6 2 2 7 6 2" xfId="10130" xr:uid="{56DCB8A8-8CCC-4A8E-A2B8-0F424E6CDBDB}"/>
    <cellStyle name="Обычный 6 2 2 7 7" xfId="5357" xr:uid="{00000000-0005-0000-0000-0000B0060000}"/>
    <cellStyle name="Обычный 6 2 2 7 7 2" xfId="11374" xr:uid="{13A5E429-89E9-4046-80FD-91B5B9D4A9CB}"/>
    <cellStyle name="Обычный 6 2 2 7 8" xfId="1621" xr:uid="{00000000-0005-0000-0000-0000B1060000}"/>
    <cellStyle name="Обычный 6 2 2 7 8 2" xfId="7642" xr:uid="{1283D1A7-5F8E-4DAD-8E36-995288331FC7}"/>
    <cellStyle name="Обычный 6 2 2 7 9" xfId="6609" xr:uid="{37F48A2A-823D-40A4-BAD4-904216CDCC18}"/>
    <cellStyle name="Обычный 6 2 2 8" xfId="568" xr:uid="{00000000-0005-0000-0000-0000B2060000}"/>
    <cellStyle name="Обычный 6 2 2 8 2" xfId="996" xr:uid="{00000000-0005-0000-0000-0000B3060000}"/>
    <cellStyle name="Обычный 6 2 2 8 2 2" xfId="1406" xr:uid="{00000000-0005-0000-0000-0000B4060000}"/>
    <cellStyle name="Обычный 6 2 2 8 2 2 2" xfId="3487" xr:uid="{00000000-0005-0000-0000-0000B5060000}"/>
    <cellStyle name="Обычный 6 2 2 8 2 2 2 2" xfId="9504" xr:uid="{E14D0B79-4689-4B9C-A7A7-F0A0F0BCD77D}"/>
    <cellStyle name="Обычный 6 2 2 8 2 2 3" xfId="4731" xr:uid="{00000000-0005-0000-0000-0000B6060000}"/>
    <cellStyle name="Обычный 6 2 2 8 2 2 3 2" xfId="10748" xr:uid="{F89D8D4E-835A-4350-BD1B-59480B0D4B6C}"/>
    <cellStyle name="Обычный 6 2 2 8 2 2 4" xfId="5975" xr:uid="{00000000-0005-0000-0000-0000B7060000}"/>
    <cellStyle name="Обычный 6 2 2 8 2 2 4 2" xfId="11992" xr:uid="{87FEC6FD-4B7D-46C6-983C-6F2FAF5BCFC5}"/>
    <cellStyle name="Обычный 6 2 2 8 2 2 5" xfId="2240" xr:uid="{00000000-0005-0000-0000-0000B8060000}"/>
    <cellStyle name="Обычный 6 2 2 8 2 2 5 2" xfId="8260" xr:uid="{70068BD2-04AA-4B4A-8B84-3E2A72800ADE}"/>
    <cellStyle name="Обычный 6 2 2 8 2 2 6" xfId="7432" xr:uid="{430A43D4-BA4D-43A1-B082-DB65738F67C4}"/>
    <cellStyle name="Обычный 6 2 2 8 2 3" xfId="2651" xr:uid="{00000000-0005-0000-0000-0000B9060000}"/>
    <cellStyle name="Обычный 6 2 2 8 2 3 2" xfId="3898" xr:uid="{00000000-0005-0000-0000-0000BA060000}"/>
    <cellStyle name="Обычный 6 2 2 8 2 3 2 2" xfId="9915" xr:uid="{D4D5EC2A-4E1F-4D29-AEAF-C3AEBC2BC676}"/>
    <cellStyle name="Обычный 6 2 2 8 2 3 3" xfId="5142" xr:uid="{00000000-0005-0000-0000-0000BB060000}"/>
    <cellStyle name="Обычный 6 2 2 8 2 3 3 2" xfId="11159" xr:uid="{23994D45-D4B2-4925-A388-BDC5DDA20565}"/>
    <cellStyle name="Обычный 6 2 2 8 2 3 4" xfId="6386" xr:uid="{00000000-0005-0000-0000-0000BC060000}"/>
    <cellStyle name="Обычный 6 2 2 8 2 3 4 2" xfId="12403" xr:uid="{0AF8FAF0-F079-40E3-AE97-4A862171BB98}"/>
    <cellStyle name="Обычный 6 2 2 8 2 3 5" xfId="8671" xr:uid="{0C29EC58-59C3-444D-8232-EFE7AA73675A}"/>
    <cellStyle name="Обычный 6 2 2 8 2 4" xfId="3076" xr:uid="{00000000-0005-0000-0000-0000BD060000}"/>
    <cellStyle name="Обычный 6 2 2 8 2 4 2" xfId="9093" xr:uid="{AC3C8EBD-BBEA-49BE-9332-D6A8246E37A3}"/>
    <cellStyle name="Обычный 6 2 2 8 2 5" xfId="4320" xr:uid="{00000000-0005-0000-0000-0000BE060000}"/>
    <cellStyle name="Обычный 6 2 2 8 2 5 2" xfId="10337" xr:uid="{1960FC1E-9182-4E80-A908-4D64459F4926}"/>
    <cellStyle name="Обычный 6 2 2 8 2 6" xfId="5564" xr:uid="{00000000-0005-0000-0000-0000BF060000}"/>
    <cellStyle name="Обычный 6 2 2 8 2 6 2" xfId="11581" xr:uid="{F73D681D-FF0C-4CD3-BAF6-6A5A2A459951}"/>
    <cellStyle name="Обычный 6 2 2 8 2 7" xfId="1829" xr:uid="{00000000-0005-0000-0000-0000C0060000}"/>
    <cellStyle name="Обычный 6 2 2 8 2 7 2" xfId="7849" xr:uid="{9756C5EB-10EE-406A-8537-47201739A253}"/>
    <cellStyle name="Обычный 6 2 2 8 2 8" xfId="7022" xr:uid="{C779A60B-D8DD-4D7A-A8A8-52009AAB05C9}"/>
    <cellStyle name="Обычный 6 2 2 8 3" xfId="788" xr:uid="{00000000-0005-0000-0000-0000C1060000}"/>
    <cellStyle name="Обычный 6 2 2 8 3 2" xfId="3281" xr:uid="{00000000-0005-0000-0000-0000C2060000}"/>
    <cellStyle name="Обычный 6 2 2 8 3 2 2" xfId="9298" xr:uid="{2C0691B0-CA32-49F8-BABE-C778CDFFCA7E}"/>
    <cellStyle name="Обычный 6 2 2 8 3 3" xfId="4525" xr:uid="{00000000-0005-0000-0000-0000C3060000}"/>
    <cellStyle name="Обычный 6 2 2 8 3 3 2" xfId="10542" xr:uid="{7AFFA809-5914-4A7A-BE2B-6FB6198C8D91}"/>
    <cellStyle name="Обычный 6 2 2 8 3 4" xfId="5769" xr:uid="{00000000-0005-0000-0000-0000C4060000}"/>
    <cellStyle name="Обычный 6 2 2 8 3 4 2" xfId="11786" xr:uid="{52C40139-D1CD-4E8E-B180-4C3867483FD5}"/>
    <cellStyle name="Обычный 6 2 2 8 3 5" xfId="2034" xr:uid="{00000000-0005-0000-0000-0000C5060000}"/>
    <cellStyle name="Обычный 6 2 2 8 3 5 2" xfId="8054" xr:uid="{D8201774-283D-47A0-874B-0CD0C75A5DC6}"/>
    <cellStyle name="Обычный 6 2 2 8 3 6" xfId="6817" xr:uid="{5E2AE2CE-52FD-4B01-B504-A5227EBD24A7}"/>
    <cellStyle name="Обычный 6 2 2 8 4" xfId="1201" xr:uid="{00000000-0005-0000-0000-0000C6060000}"/>
    <cellStyle name="Обычный 6 2 2 8 4 2" xfId="3692" xr:uid="{00000000-0005-0000-0000-0000C7060000}"/>
    <cellStyle name="Обычный 6 2 2 8 4 2 2" xfId="9709" xr:uid="{5EA38E2B-2CC4-4EE9-A1DB-193605A89468}"/>
    <cellStyle name="Обычный 6 2 2 8 4 3" xfId="4936" xr:uid="{00000000-0005-0000-0000-0000C8060000}"/>
    <cellStyle name="Обычный 6 2 2 8 4 3 2" xfId="10953" xr:uid="{DBF5D877-5C00-4488-9E7E-D50BA474C796}"/>
    <cellStyle name="Обычный 6 2 2 8 4 4" xfId="6180" xr:uid="{00000000-0005-0000-0000-0000C9060000}"/>
    <cellStyle name="Обычный 6 2 2 8 4 4 2" xfId="12197" xr:uid="{7836CD9D-70E7-4F07-A548-C6F86413D48A}"/>
    <cellStyle name="Обычный 6 2 2 8 4 5" xfId="2445" xr:uid="{00000000-0005-0000-0000-0000CA060000}"/>
    <cellStyle name="Обычный 6 2 2 8 4 5 2" xfId="8465" xr:uid="{02451A1F-AD68-4D1E-9D84-AAA0C118C571}"/>
    <cellStyle name="Обычный 6 2 2 8 4 6" xfId="7227" xr:uid="{BF26F57F-8FBB-43C8-A5F0-3172748C9658}"/>
    <cellStyle name="Обычный 6 2 2 8 5" xfId="2870" xr:uid="{00000000-0005-0000-0000-0000CB060000}"/>
    <cellStyle name="Обычный 6 2 2 8 5 2" xfId="8887" xr:uid="{E7CE28D8-4852-470E-A6A6-EB32F8FD367A}"/>
    <cellStyle name="Обычный 6 2 2 8 6" xfId="4114" xr:uid="{00000000-0005-0000-0000-0000CC060000}"/>
    <cellStyle name="Обычный 6 2 2 8 6 2" xfId="10131" xr:uid="{130583EE-1028-4B83-94E8-12FEA1EBBECE}"/>
    <cellStyle name="Обычный 6 2 2 8 7" xfId="5358" xr:uid="{00000000-0005-0000-0000-0000CD060000}"/>
    <cellStyle name="Обычный 6 2 2 8 7 2" xfId="11375" xr:uid="{B4027DCC-CAD7-49D8-AE14-095C99F766BC}"/>
    <cellStyle name="Обычный 6 2 2 8 8" xfId="1622" xr:uid="{00000000-0005-0000-0000-0000CE060000}"/>
    <cellStyle name="Обычный 6 2 2 8 8 2" xfId="7643" xr:uid="{CCA26084-8C83-4303-BEAC-46FB4AB1F8A6}"/>
    <cellStyle name="Обычный 6 2 2 8 9" xfId="6610" xr:uid="{DBDE58B6-A6EB-4448-8AAF-BBD5EBFB2F68}"/>
    <cellStyle name="Обычный 6 2 2 9" xfId="966" xr:uid="{00000000-0005-0000-0000-0000CF060000}"/>
    <cellStyle name="Обычный 6 2 2 9 2" xfId="1376" xr:uid="{00000000-0005-0000-0000-0000D0060000}"/>
    <cellStyle name="Обычный 6 2 2 9 2 2" xfId="3457" xr:uid="{00000000-0005-0000-0000-0000D1060000}"/>
    <cellStyle name="Обычный 6 2 2 9 2 2 2" xfId="9474" xr:uid="{84E724AE-D178-43A2-8D43-A7AC306163C8}"/>
    <cellStyle name="Обычный 6 2 2 9 2 3" xfId="4701" xr:uid="{00000000-0005-0000-0000-0000D2060000}"/>
    <cellStyle name="Обычный 6 2 2 9 2 3 2" xfId="10718" xr:uid="{637329AB-F5E2-47C9-96D1-A8541C433B63}"/>
    <cellStyle name="Обычный 6 2 2 9 2 4" xfId="5945" xr:uid="{00000000-0005-0000-0000-0000D3060000}"/>
    <cellStyle name="Обычный 6 2 2 9 2 4 2" xfId="11962" xr:uid="{453D8673-70E4-4452-9120-B24FE3468ED6}"/>
    <cellStyle name="Обычный 6 2 2 9 2 5" xfId="2210" xr:uid="{00000000-0005-0000-0000-0000D4060000}"/>
    <cellStyle name="Обычный 6 2 2 9 2 5 2" xfId="8230" xr:uid="{3F5E5450-7E6E-4645-8108-4FD51655B718}"/>
    <cellStyle name="Обычный 6 2 2 9 2 6" xfId="7402" xr:uid="{B8171150-E935-4E49-B6F5-D646E6D9F9EA}"/>
    <cellStyle name="Обычный 6 2 2 9 3" xfId="2621" xr:uid="{00000000-0005-0000-0000-0000D5060000}"/>
    <cellStyle name="Обычный 6 2 2 9 3 2" xfId="3868" xr:uid="{00000000-0005-0000-0000-0000D6060000}"/>
    <cellStyle name="Обычный 6 2 2 9 3 2 2" xfId="9885" xr:uid="{50967A77-2355-4C32-B95F-E78647A6153E}"/>
    <cellStyle name="Обычный 6 2 2 9 3 3" xfId="5112" xr:uid="{00000000-0005-0000-0000-0000D7060000}"/>
    <cellStyle name="Обычный 6 2 2 9 3 3 2" xfId="11129" xr:uid="{356E1B9F-BB9D-44FE-BE6B-012DBB6842C9}"/>
    <cellStyle name="Обычный 6 2 2 9 3 4" xfId="6356" xr:uid="{00000000-0005-0000-0000-0000D8060000}"/>
    <cellStyle name="Обычный 6 2 2 9 3 4 2" xfId="12373" xr:uid="{0835FDD9-6A54-4C4D-8159-F152C953C020}"/>
    <cellStyle name="Обычный 6 2 2 9 3 5" xfId="8641" xr:uid="{7959CF6A-625A-4FA0-A2D1-57FA0955FED5}"/>
    <cellStyle name="Обычный 6 2 2 9 4" xfId="3046" xr:uid="{00000000-0005-0000-0000-0000D9060000}"/>
    <cellStyle name="Обычный 6 2 2 9 4 2" xfId="9063" xr:uid="{0C97488A-1455-41E5-8C99-FE2587509613}"/>
    <cellStyle name="Обычный 6 2 2 9 5" xfId="4290" xr:uid="{00000000-0005-0000-0000-0000DA060000}"/>
    <cellStyle name="Обычный 6 2 2 9 5 2" xfId="10307" xr:uid="{538DCC57-4B6C-49F3-8CCA-8B18B90A610E}"/>
    <cellStyle name="Обычный 6 2 2 9 6" xfId="5534" xr:uid="{00000000-0005-0000-0000-0000DB060000}"/>
    <cellStyle name="Обычный 6 2 2 9 6 2" xfId="11551" xr:uid="{9FB34D08-930F-4865-98EB-4BDCAE42648C}"/>
    <cellStyle name="Обычный 6 2 2 9 7" xfId="1799" xr:uid="{00000000-0005-0000-0000-0000DC060000}"/>
    <cellStyle name="Обычный 6 2 2 9 7 2" xfId="7819" xr:uid="{170300E9-ADF3-4DA9-9D4E-DA18148B3243}"/>
    <cellStyle name="Обычный 6 2 2 9 8" xfId="6992" xr:uid="{21BDBE4A-CD9D-49A4-A32E-39FA527B3A63}"/>
    <cellStyle name="Обычный 6 2 3" xfId="569" xr:uid="{00000000-0005-0000-0000-0000DD060000}"/>
    <cellStyle name="Обычный 6 2 3 10" xfId="789" xr:uid="{00000000-0005-0000-0000-0000DE060000}"/>
    <cellStyle name="Обычный 6 2 3 10 2" xfId="3282" xr:uid="{00000000-0005-0000-0000-0000DF060000}"/>
    <cellStyle name="Обычный 6 2 3 10 2 2" xfId="9299" xr:uid="{F5C5E68A-07DD-490A-A85C-10A8ED407279}"/>
    <cellStyle name="Обычный 6 2 3 10 3" xfId="4526" xr:uid="{00000000-0005-0000-0000-0000E0060000}"/>
    <cellStyle name="Обычный 6 2 3 10 3 2" xfId="10543" xr:uid="{EDC602B6-CFC4-45A9-B6E8-A1F2AA28CA14}"/>
    <cellStyle name="Обычный 6 2 3 10 4" xfId="5770" xr:uid="{00000000-0005-0000-0000-0000E1060000}"/>
    <cellStyle name="Обычный 6 2 3 10 4 2" xfId="11787" xr:uid="{DB5CE98B-8160-4B66-8474-CF06E6619B29}"/>
    <cellStyle name="Обычный 6 2 3 10 5" xfId="2035" xr:uid="{00000000-0005-0000-0000-0000E2060000}"/>
    <cellStyle name="Обычный 6 2 3 10 5 2" xfId="8055" xr:uid="{0C6A0818-4734-44A4-B1FD-4D187B8129A1}"/>
    <cellStyle name="Обычный 6 2 3 10 6" xfId="6818" xr:uid="{A05E9F78-6D6D-4A4B-8F66-357D6BF93E86}"/>
    <cellStyle name="Обычный 6 2 3 11" xfId="1202" xr:uid="{00000000-0005-0000-0000-0000E3060000}"/>
    <cellStyle name="Обычный 6 2 3 11 2" xfId="3693" xr:uid="{00000000-0005-0000-0000-0000E4060000}"/>
    <cellStyle name="Обычный 6 2 3 11 2 2" xfId="9710" xr:uid="{9FAD0EE3-4B72-486E-9907-4625818B4767}"/>
    <cellStyle name="Обычный 6 2 3 11 3" xfId="4937" xr:uid="{00000000-0005-0000-0000-0000E5060000}"/>
    <cellStyle name="Обычный 6 2 3 11 3 2" xfId="10954" xr:uid="{7FE78326-9AC6-4BBE-B7F7-79FC481919FE}"/>
    <cellStyle name="Обычный 6 2 3 11 4" xfId="6181" xr:uid="{00000000-0005-0000-0000-0000E6060000}"/>
    <cellStyle name="Обычный 6 2 3 11 4 2" xfId="12198" xr:uid="{2FF64040-A355-4C69-AC9C-878EAE602E6A}"/>
    <cellStyle name="Обычный 6 2 3 11 5" xfId="2446" xr:uid="{00000000-0005-0000-0000-0000E7060000}"/>
    <cellStyle name="Обычный 6 2 3 11 5 2" xfId="8466" xr:uid="{8A45ED49-850B-4F3D-84C2-365D97D4B178}"/>
    <cellStyle name="Обычный 6 2 3 11 6" xfId="7228" xr:uid="{40D041AA-3B01-4288-B0C6-0FF32F77D6DC}"/>
    <cellStyle name="Обычный 6 2 3 12" xfId="2871" xr:uid="{00000000-0005-0000-0000-0000E8060000}"/>
    <cellStyle name="Обычный 6 2 3 12 2" xfId="8888" xr:uid="{78A31349-0BAE-4824-AA0D-55F861EFD61C}"/>
    <cellStyle name="Обычный 6 2 3 13" xfId="4115" xr:uid="{00000000-0005-0000-0000-0000E9060000}"/>
    <cellStyle name="Обычный 6 2 3 13 2" xfId="10132" xr:uid="{28366583-D9F9-443F-904A-4173E430AE42}"/>
    <cellStyle name="Обычный 6 2 3 14" xfId="5359" xr:uid="{00000000-0005-0000-0000-0000EA060000}"/>
    <cellStyle name="Обычный 6 2 3 14 2" xfId="11376" xr:uid="{9A5AD8B7-1F13-4840-9969-3FBD952F3190}"/>
    <cellStyle name="Обычный 6 2 3 15" xfId="1623" xr:uid="{00000000-0005-0000-0000-0000EB060000}"/>
    <cellStyle name="Обычный 6 2 3 15 2" xfId="7644" xr:uid="{5D281F37-CC34-4FD4-97A7-427BB79C8A0B}"/>
    <cellStyle name="Обычный 6 2 3 16" xfId="6611" xr:uid="{B145CD7C-50B3-4908-A808-6D94AF48FF22}"/>
    <cellStyle name="Обычный 6 2 3 2" xfId="570" xr:uid="{00000000-0005-0000-0000-0000EC060000}"/>
    <cellStyle name="Обычный 6 2 3 2 10" xfId="4116" xr:uid="{00000000-0005-0000-0000-0000ED060000}"/>
    <cellStyle name="Обычный 6 2 3 2 10 2" xfId="10133" xr:uid="{7C65E3D3-83CE-4552-BB33-48CB4427BB27}"/>
    <cellStyle name="Обычный 6 2 3 2 11" xfId="5360" xr:uid="{00000000-0005-0000-0000-0000EE060000}"/>
    <cellStyle name="Обычный 6 2 3 2 11 2" xfId="11377" xr:uid="{91788674-3711-438A-B068-20AB1FD88797}"/>
    <cellStyle name="Обычный 6 2 3 2 12" xfId="1624" xr:uid="{00000000-0005-0000-0000-0000EF060000}"/>
    <cellStyle name="Обычный 6 2 3 2 12 2" xfId="7645" xr:uid="{4BF99844-D09E-44A3-B4A2-AF08D1E089C9}"/>
    <cellStyle name="Обычный 6 2 3 2 13" xfId="6612" xr:uid="{062B6C22-81BE-43EA-9916-C200ED2FE31B}"/>
    <cellStyle name="Обычный 6 2 3 2 2" xfId="571" xr:uid="{00000000-0005-0000-0000-0000F0060000}"/>
    <cellStyle name="Обычный 6 2 3 2 2 10" xfId="5361" xr:uid="{00000000-0005-0000-0000-0000F1060000}"/>
    <cellStyle name="Обычный 6 2 3 2 2 10 2" xfId="11378" xr:uid="{CA44D76D-B088-43AF-82D5-AD8F25FEE7C7}"/>
    <cellStyle name="Обычный 6 2 3 2 2 11" xfId="1625" xr:uid="{00000000-0005-0000-0000-0000F2060000}"/>
    <cellStyle name="Обычный 6 2 3 2 2 11 2" xfId="7646" xr:uid="{A422BF24-E633-40BE-A40C-DDE5EB5171D6}"/>
    <cellStyle name="Обычный 6 2 3 2 2 12" xfId="6613" xr:uid="{4EE7CC79-1A99-4121-ABF6-0812D6E98CB9}"/>
    <cellStyle name="Обычный 6 2 3 2 2 2" xfId="572" xr:uid="{00000000-0005-0000-0000-0000F3060000}"/>
    <cellStyle name="Обычный 6 2 3 2 2 2 10" xfId="1626" xr:uid="{00000000-0005-0000-0000-0000F4060000}"/>
    <cellStyle name="Обычный 6 2 3 2 2 2 10 2" xfId="7647" xr:uid="{0704014D-DB3E-45C6-BE12-ADBE3F73CCF5}"/>
    <cellStyle name="Обычный 6 2 3 2 2 2 11" xfId="6614" xr:uid="{53A75CBD-4B5F-4B2D-9E5D-1BA6B9B24AEF}"/>
    <cellStyle name="Обычный 6 2 3 2 2 2 2" xfId="573" xr:uid="{00000000-0005-0000-0000-0000F5060000}"/>
    <cellStyle name="Обычный 6 2 3 2 2 2 2 2" xfId="1001" xr:uid="{00000000-0005-0000-0000-0000F6060000}"/>
    <cellStyle name="Обычный 6 2 3 2 2 2 2 2 2" xfId="1411" xr:uid="{00000000-0005-0000-0000-0000F7060000}"/>
    <cellStyle name="Обычный 6 2 3 2 2 2 2 2 2 2" xfId="3492" xr:uid="{00000000-0005-0000-0000-0000F8060000}"/>
    <cellStyle name="Обычный 6 2 3 2 2 2 2 2 2 2 2" xfId="9509" xr:uid="{B12EFA45-19F8-4173-B81A-3282F211E5F8}"/>
    <cellStyle name="Обычный 6 2 3 2 2 2 2 2 2 3" xfId="4736" xr:uid="{00000000-0005-0000-0000-0000F9060000}"/>
    <cellStyle name="Обычный 6 2 3 2 2 2 2 2 2 3 2" xfId="10753" xr:uid="{2F2E03A0-B365-4429-9379-7F30B97DE4A9}"/>
    <cellStyle name="Обычный 6 2 3 2 2 2 2 2 2 4" xfId="5980" xr:uid="{00000000-0005-0000-0000-0000FA060000}"/>
    <cellStyle name="Обычный 6 2 3 2 2 2 2 2 2 4 2" xfId="11997" xr:uid="{9AD424CC-54C6-4AA7-9943-6A2D5EBCCDEA}"/>
    <cellStyle name="Обычный 6 2 3 2 2 2 2 2 2 5" xfId="2245" xr:uid="{00000000-0005-0000-0000-0000FB060000}"/>
    <cellStyle name="Обычный 6 2 3 2 2 2 2 2 2 5 2" xfId="8265" xr:uid="{9A8473B9-1B02-4701-92C3-58C50DD71982}"/>
    <cellStyle name="Обычный 6 2 3 2 2 2 2 2 2 6" xfId="7437" xr:uid="{A1B5D337-AA43-4779-8CB1-474301CB9EFB}"/>
    <cellStyle name="Обычный 6 2 3 2 2 2 2 2 3" xfId="2656" xr:uid="{00000000-0005-0000-0000-0000FC060000}"/>
    <cellStyle name="Обычный 6 2 3 2 2 2 2 2 3 2" xfId="3903" xr:uid="{00000000-0005-0000-0000-0000FD060000}"/>
    <cellStyle name="Обычный 6 2 3 2 2 2 2 2 3 2 2" xfId="9920" xr:uid="{3658F40A-D986-418D-B54F-4D8947BA5BBB}"/>
    <cellStyle name="Обычный 6 2 3 2 2 2 2 2 3 3" xfId="5147" xr:uid="{00000000-0005-0000-0000-0000FE060000}"/>
    <cellStyle name="Обычный 6 2 3 2 2 2 2 2 3 3 2" xfId="11164" xr:uid="{F6268C2B-5EDC-4F57-9498-0E909A0EC95C}"/>
    <cellStyle name="Обычный 6 2 3 2 2 2 2 2 3 4" xfId="6391" xr:uid="{00000000-0005-0000-0000-0000FF060000}"/>
    <cellStyle name="Обычный 6 2 3 2 2 2 2 2 3 4 2" xfId="12408" xr:uid="{E4CCFF5A-63DB-4FEE-9C8F-BD0A8D6D81F2}"/>
    <cellStyle name="Обычный 6 2 3 2 2 2 2 2 3 5" xfId="8676" xr:uid="{50866391-86B8-4C69-B450-DEAE918C5EBD}"/>
    <cellStyle name="Обычный 6 2 3 2 2 2 2 2 4" xfId="3081" xr:uid="{00000000-0005-0000-0000-000000070000}"/>
    <cellStyle name="Обычный 6 2 3 2 2 2 2 2 4 2" xfId="9098" xr:uid="{F7D7C378-BE26-427D-8F64-E29DAB5F199D}"/>
    <cellStyle name="Обычный 6 2 3 2 2 2 2 2 5" xfId="4325" xr:uid="{00000000-0005-0000-0000-000001070000}"/>
    <cellStyle name="Обычный 6 2 3 2 2 2 2 2 5 2" xfId="10342" xr:uid="{4BD9C688-A18A-4901-B1C1-3952B59B7EF4}"/>
    <cellStyle name="Обычный 6 2 3 2 2 2 2 2 6" xfId="5569" xr:uid="{00000000-0005-0000-0000-000002070000}"/>
    <cellStyle name="Обычный 6 2 3 2 2 2 2 2 6 2" xfId="11586" xr:uid="{B064BE64-F60E-4166-85BA-69C25B8B8EA6}"/>
    <cellStyle name="Обычный 6 2 3 2 2 2 2 2 7" xfId="1834" xr:uid="{00000000-0005-0000-0000-000003070000}"/>
    <cellStyle name="Обычный 6 2 3 2 2 2 2 2 7 2" xfId="7854" xr:uid="{8ABD0D2C-B72A-4FEE-AA8A-D43D2FC52A1C}"/>
    <cellStyle name="Обычный 6 2 3 2 2 2 2 2 8" xfId="7027" xr:uid="{4EF0DEF3-2F2D-40DE-A188-6793F578D51C}"/>
    <cellStyle name="Обычный 6 2 3 2 2 2 2 3" xfId="793" xr:uid="{00000000-0005-0000-0000-000004070000}"/>
    <cellStyle name="Обычный 6 2 3 2 2 2 2 3 2" xfId="3286" xr:uid="{00000000-0005-0000-0000-000005070000}"/>
    <cellStyle name="Обычный 6 2 3 2 2 2 2 3 2 2" xfId="9303" xr:uid="{B9536BDF-905D-49B8-AEFB-1B06F7ABD20B}"/>
    <cellStyle name="Обычный 6 2 3 2 2 2 2 3 3" xfId="4530" xr:uid="{00000000-0005-0000-0000-000006070000}"/>
    <cellStyle name="Обычный 6 2 3 2 2 2 2 3 3 2" xfId="10547" xr:uid="{6363C3AA-F65B-4170-B69B-DFFAA13F3A18}"/>
    <cellStyle name="Обычный 6 2 3 2 2 2 2 3 4" xfId="5774" xr:uid="{00000000-0005-0000-0000-000007070000}"/>
    <cellStyle name="Обычный 6 2 3 2 2 2 2 3 4 2" xfId="11791" xr:uid="{CECA50BD-7850-4A13-A519-21435D71EC4D}"/>
    <cellStyle name="Обычный 6 2 3 2 2 2 2 3 5" xfId="2039" xr:uid="{00000000-0005-0000-0000-000008070000}"/>
    <cellStyle name="Обычный 6 2 3 2 2 2 2 3 5 2" xfId="8059" xr:uid="{324836AE-6CF9-4D4E-B3F4-06B70C6179A2}"/>
    <cellStyle name="Обычный 6 2 3 2 2 2 2 3 6" xfId="6822" xr:uid="{BE4D166E-85BA-43B3-87A5-44F6A7CCEB25}"/>
    <cellStyle name="Обычный 6 2 3 2 2 2 2 4" xfId="1206" xr:uid="{00000000-0005-0000-0000-000009070000}"/>
    <cellStyle name="Обычный 6 2 3 2 2 2 2 4 2" xfId="3697" xr:uid="{00000000-0005-0000-0000-00000A070000}"/>
    <cellStyle name="Обычный 6 2 3 2 2 2 2 4 2 2" xfId="9714" xr:uid="{3785AC1D-6158-4827-9B52-8948018F5993}"/>
    <cellStyle name="Обычный 6 2 3 2 2 2 2 4 3" xfId="4941" xr:uid="{00000000-0005-0000-0000-00000B070000}"/>
    <cellStyle name="Обычный 6 2 3 2 2 2 2 4 3 2" xfId="10958" xr:uid="{57A97CF0-F27E-4692-B077-57797BA62EE7}"/>
    <cellStyle name="Обычный 6 2 3 2 2 2 2 4 4" xfId="6185" xr:uid="{00000000-0005-0000-0000-00000C070000}"/>
    <cellStyle name="Обычный 6 2 3 2 2 2 2 4 4 2" xfId="12202" xr:uid="{5E05A6EA-8191-4372-AC9A-C043EDFD7D9F}"/>
    <cellStyle name="Обычный 6 2 3 2 2 2 2 4 5" xfId="2450" xr:uid="{00000000-0005-0000-0000-00000D070000}"/>
    <cellStyle name="Обычный 6 2 3 2 2 2 2 4 5 2" xfId="8470" xr:uid="{5B9FBC6F-6A8E-4869-B2EA-577667BC1804}"/>
    <cellStyle name="Обычный 6 2 3 2 2 2 2 4 6" xfId="7232" xr:uid="{3F19976D-6AC7-4C3D-8509-BA33930ADD7A}"/>
    <cellStyle name="Обычный 6 2 3 2 2 2 2 5" xfId="2875" xr:uid="{00000000-0005-0000-0000-00000E070000}"/>
    <cellStyle name="Обычный 6 2 3 2 2 2 2 5 2" xfId="8892" xr:uid="{067F4BBB-A796-4C12-B03F-141CBB83E92A}"/>
    <cellStyle name="Обычный 6 2 3 2 2 2 2 6" xfId="4119" xr:uid="{00000000-0005-0000-0000-00000F070000}"/>
    <cellStyle name="Обычный 6 2 3 2 2 2 2 6 2" xfId="10136" xr:uid="{C07F404F-1BCE-42AE-8B22-8D11C483BA7D}"/>
    <cellStyle name="Обычный 6 2 3 2 2 2 2 7" xfId="5363" xr:uid="{00000000-0005-0000-0000-000010070000}"/>
    <cellStyle name="Обычный 6 2 3 2 2 2 2 7 2" xfId="11380" xr:uid="{5078F1B1-1F47-4813-B9F1-53E037AC3C5D}"/>
    <cellStyle name="Обычный 6 2 3 2 2 2 2 8" xfId="1627" xr:uid="{00000000-0005-0000-0000-000011070000}"/>
    <cellStyle name="Обычный 6 2 3 2 2 2 2 8 2" xfId="7648" xr:uid="{C6AEBA3D-AE6B-4632-B4FE-C675F7DC543B}"/>
    <cellStyle name="Обычный 6 2 3 2 2 2 2 9" xfId="6615" xr:uid="{6428541E-A92C-48E8-9406-C4CC05353608}"/>
    <cellStyle name="Обычный 6 2 3 2 2 2 3" xfId="574" xr:uid="{00000000-0005-0000-0000-000012070000}"/>
    <cellStyle name="Обычный 6 2 3 2 2 2 3 2" xfId="1002" xr:uid="{00000000-0005-0000-0000-000013070000}"/>
    <cellStyle name="Обычный 6 2 3 2 2 2 3 2 2" xfId="1412" xr:uid="{00000000-0005-0000-0000-000014070000}"/>
    <cellStyle name="Обычный 6 2 3 2 2 2 3 2 2 2" xfId="3493" xr:uid="{00000000-0005-0000-0000-000015070000}"/>
    <cellStyle name="Обычный 6 2 3 2 2 2 3 2 2 2 2" xfId="9510" xr:uid="{B9678F4F-113C-47B4-B9AC-ACE6E0CD4E8D}"/>
    <cellStyle name="Обычный 6 2 3 2 2 2 3 2 2 3" xfId="4737" xr:uid="{00000000-0005-0000-0000-000016070000}"/>
    <cellStyle name="Обычный 6 2 3 2 2 2 3 2 2 3 2" xfId="10754" xr:uid="{8EB72FCF-EEAD-48E8-A1A8-1382D31C4390}"/>
    <cellStyle name="Обычный 6 2 3 2 2 2 3 2 2 4" xfId="5981" xr:uid="{00000000-0005-0000-0000-000017070000}"/>
    <cellStyle name="Обычный 6 2 3 2 2 2 3 2 2 4 2" xfId="11998" xr:uid="{D7903F78-53C8-4FDB-BF39-6B831D5950C4}"/>
    <cellStyle name="Обычный 6 2 3 2 2 2 3 2 2 5" xfId="2246" xr:uid="{00000000-0005-0000-0000-000018070000}"/>
    <cellStyle name="Обычный 6 2 3 2 2 2 3 2 2 5 2" xfId="8266" xr:uid="{0DC5EB8B-7172-45DF-A7BC-F7CD1F0F7E6B}"/>
    <cellStyle name="Обычный 6 2 3 2 2 2 3 2 2 6" xfId="7438" xr:uid="{12F9633B-5718-499C-A119-2601D6DE3A1D}"/>
    <cellStyle name="Обычный 6 2 3 2 2 2 3 2 3" xfId="2657" xr:uid="{00000000-0005-0000-0000-000019070000}"/>
    <cellStyle name="Обычный 6 2 3 2 2 2 3 2 3 2" xfId="3904" xr:uid="{00000000-0005-0000-0000-00001A070000}"/>
    <cellStyle name="Обычный 6 2 3 2 2 2 3 2 3 2 2" xfId="9921" xr:uid="{4BF160BA-46AA-4C55-AFB7-AF7D4D68554D}"/>
    <cellStyle name="Обычный 6 2 3 2 2 2 3 2 3 3" xfId="5148" xr:uid="{00000000-0005-0000-0000-00001B070000}"/>
    <cellStyle name="Обычный 6 2 3 2 2 2 3 2 3 3 2" xfId="11165" xr:uid="{141236C8-F5AA-4527-9BFF-753E6578B64B}"/>
    <cellStyle name="Обычный 6 2 3 2 2 2 3 2 3 4" xfId="6392" xr:uid="{00000000-0005-0000-0000-00001C070000}"/>
    <cellStyle name="Обычный 6 2 3 2 2 2 3 2 3 4 2" xfId="12409" xr:uid="{317FE968-F8B9-4DEB-9E14-AE1C9B6E8F54}"/>
    <cellStyle name="Обычный 6 2 3 2 2 2 3 2 3 5" xfId="8677" xr:uid="{D4750782-3081-4777-8DE6-4B1614EEA6AA}"/>
    <cellStyle name="Обычный 6 2 3 2 2 2 3 2 4" xfId="3082" xr:uid="{00000000-0005-0000-0000-00001D070000}"/>
    <cellStyle name="Обычный 6 2 3 2 2 2 3 2 4 2" xfId="9099" xr:uid="{005029A2-7119-4415-8A8B-CF6B03BF9FE0}"/>
    <cellStyle name="Обычный 6 2 3 2 2 2 3 2 5" xfId="4326" xr:uid="{00000000-0005-0000-0000-00001E070000}"/>
    <cellStyle name="Обычный 6 2 3 2 2 2 3 2 5 2" xfId="10343" xr:uid="{104E5086-5A7D-4EEE-ABAF-0C35A5D5E790}"/>
    <cellStyle name="Обычный 6 2 3 2 2 2 3 2 6" xfId="5570" xr:uid="{00000000-0005-0000-0000-00001F070000}"/>
    <cellStyle name="Обычный 6 2 3 2 2 2 3 2 6 2" xfId="11587" xr:uid="{19F122C8-9544-4A86-8460-5596C3AAA9F0}"/>
    <cellStyle name="Обычный 6 2 3 2 2 2 3 2 7" xfId="1835" xr:uid="{00000000-0005-0000-0000-000020070000}"/>
    <cellStyle name="Обычный 6 2 3 2 2 2 3 2 7 2" xfId="7855" xr:uid="{2A15D65A-1735-49CB-919A-EE607C5C164E}"/>
    <cellStyle name="Обычный 6 2 3 2 2 2 3 2 8" xfId="7028" xr:uid="{6230D011-07A2-4EE2-B010-358ED8569C04}"/>
    <cellStyle name="Обычный 6 2 3 2 2 2 3 3" xfId="794" xr:uid="{00000000-0005-0000-0000-000021070000}"/>
    <cellStyle name="Обычный 6 2 3 2 2 2 3 3 2" xfId="3287" xr:uid="{00000000-0005-0000-0000-000022070000}"/>
    <cellStyle name="Обычный 6 2 3 2 2 2 3 3 2 2" xfId="9304" xr:uid="{F129523A-281E-4E08-9332-EB0731758DED}"/>
    <cellStyle name="Обычный 6 2 3 2 2 2 3 3 3" xfId="4531" xr:uid="{00000000-0005-0000-0000-000023070000}"/>
    <cellStyle name="Обычный 6 2 3 2 2 2 3 3 3 2" xfId="10548" xr:uid="{8AB8DFD5-B93F-489A-B3A2-942B7C0A0F91}"/>
    <cellStyle name="Обычный 6 2 3 2 2 2 3 3 4" xfId="5775" xr:uid="{00000000-0005-0000-0000-000024070000}"/>
    <cellStyle name="Обычный 6 2 3 2 2 2 3 3 4 2" xfId="11792" xr:uid="{8CBD01A0-42AF-4C0E-8D4A-CA8BD51DF17E}"/>
    <cellStyle name="Обычный 6 2 3 2 2 2 3 3 5" xfId="2040" xr:uid="{00000000-0005-0000-0000-000025070000}"/>
    <cellStyle name="Обычный 6 2 3 2 2 2 3 3 5 2" xfId="8060" xr:uid="{B75F8E2F-27E3-43B9-A1DD-746D10EA36F9}"/>
    <cellStyle name="Обычный 6 2 3 2 2 2 3 3 6" xfId="6823" xr:uid="{DF92471B-AFD7-475C-AD63-BBBDFC02FA1F}"/>
    <cellStyle name="Обычный 6 2 3 2 2 2 3 4" xfId="1207" xr:uid="{00000000-0005-0000-0000-000026070000}"/>
    <cellStyle name="Обычный 6 2 3 2 2 2 3 4 2" xfId="3698" xr:uid="{00000000-0005-0000-0000-000027070000}"/>
    <cellStyle name="Обычный 6 2 3 2 2 2 3 4 2 2" xfId="9715" xr:uid="{1E894FD9-A574-458D-99D5-421263248F0E}"/>
    <cellStyle name="Обычный 6 2 3 2 2 2 3 4 3" xfId="4942" xr:uid="{00000000-0005-0000-0000-000028070000}"/>
    <cellStyle name="Обычный 6 2 3 2 2 2 3 4 3 2" xfId="10959" xr:uid="{F78748D2-B5A3-40DE-A73F-CFB2C497833F}"/>
    <cellStyle name="Обычный 6 2 3 2 2 2 3 4 4" xfId="6186" xr:uid="{00000000-0005-0000-0000-000029070000}"/>
    <cellStyle name="Обычный 6 2 3 2 2 2 3 4 4 2" xfId="12203" xr:uid="{BE752681-0B24-475C-8D62-BBFF37D54C20}"/>
    <cellStyle name="Обычный 6 2 3 2 2 2 3 4 5" xfId="2451" xr:uid="{00000000-0005-0000-0000-00002A070000}"/>
    <cellStyle name="Обычный 6 2 3 2 2 2 3 4 5 2" xfId="8471" xr:uid="{6077A176-F5D7-4449-92D2-FF11AAD8EC14}"/>
    <cellStyle name="Обычный 6 2 3 2 2 2 3 4 6" xfId="7233" xr:uid="{32799AFF-344C-4795-AD04-B71A32E1F384}"/>
    <cellStyle name="Обычный 6 2 3 2 2 2 3 5" xfId="2876" xr:uid="{00000000-0005-0000-0000-00002B070000}"/>
    <cellStyle name="Обычный 6 2 3 2 2 2 3 5 2" xfId="8893" xr:uid="{10A85278-2BDA-47EF-B197-6803F135CAE3}"/>
    <cellStyle name="Обычный 6 2 3 2 2 2 3 6" xfId="4120" xr:uid="{00000000-0005-0000-0000-00002C070000}"/>
    <cellStyle name="Обычный 6 2 3 2 2 2 3 6 2" xfId="10137" xr:uid="{59B3C645-8987-4D74-B704-B99C754D52C2}"/>
    <cellStyle name="Обычный 6 2 3 2 2 2 3 7" xfId="5364" xr:uid="{00000000-0005-0000-0000-00002D070000}"/>
    <cellStyle name="Обычный 6 2 3 2 2 2 3 7 2" xfId="11381" xr:uid="{755BC944-A0F5-4EC1-869B-AA10E0FECEF1}"/>
    <cellStyle name="Обычный 6 2 3 2 2 2 3 8" xfId="1628" xr:uid="{00000000-0005-0000-0000-00002E070000}"/>
    <cellStyle name="Обычный 6 2 3 2 2 2 3 8 2" xfId="7649" xr:uid="{DF45E865-F8AA-44EC-9070-93AC89782F19}"/>
    <cellStyle name="Обычный 6 2 3 2 2 2 3 9" xfId="6616" xr:uid="{91AE7AB4-D5C6-457F-9473-6A5108AE5269}"/>
    <cellStyle name="Обычный 6 2 3 2 2 2 4" xfId="1000" xr:uid="{00000000-0005-0000-0000-00002F070000}"/>
    <cellStyle name="Обычный 6 2 3 2 2 2 4 2" xfId="1410" xr:uid="{00000000-0005-0000-0000-000030070000}"/>
    <cellStyle name="Обычный 6 2 3 2 2 2 4 2 2" xfId="3491" xr:uid="{00000000-0005-0000-0000-000031070000}"/>
    <cellStyle name="Обычный 6 2 3 2 2 2 4 2 2 2" xfId="9508" xr:uid="{D2CB0CC3-5265-4BF2-AA17-0BCDACD98377}"/>
    <cellStyle name="Обычный 6 2 3 2 2 2 4 2 3" xfId="4735" xr:uid="{00000000-0005-0000-0000-000032070000}"/>
    <cellStyle name="Обычный 6 2 3 2 2 2 4 2 3 2" xfId="10752" xr:uid="{09BB9C42-7423-4C0D-AD92-0FE7CA49660B}"/>
    <cellStyle name="Обычный 6 2 3 2 2 2 4 2 4" xfId="5979" xr:uid="{00000000-0005-0000-0000-000033070000}"/>
    <cellStyle name="Обычный 6 2 3 2 2 2 4 2 4 2" xfId="11996" xr:uid="{B8C5C09C-200B-4373-BC9E-2F8FD43A4774}"/>
    <cellStyle name="Обычный 6 2 3 2 2 2 4 2 5" xfId="2244" xr:uid="{00000000-0005-0000-0000-000034070000}"/>
    <cellStyle name="Обычный 6 2 3 2 2 2 4 2 5 2" xfId="8264" xr:uid="{6D2FBED8-663A-4989-97AC-7E51F2A56F56}"/>
    <cellStyle name="Обычный 6 2 3 2 2 2 4 2 6" xfId="7436" xr:uid="{49526365-473B-4A3A-84B2-31EFCD31CA4B}"/>
    <cellStyle name="Обычный 6 2 3 2 2 2 4 3" xfId="2655" xr:uid="{00000000-0005-0000-0000-000035070000}"/>
    <cellStyle name="Обычный 6 2 3 2 2 2 4 3 2" xfId="3902" xr:uid="{00000000-0005-0000-0000-000036070000}"/>
    <cellStyle name="Обычный 6 2 3 2 2 2 4 3 2 2" xfId="9919" xr:uid="{82EE1978-7FD2-4326-8784-3D15420D9B79}"/>
    <cellStyle name="Обычный 6 2 3 2 2 2 4 3 3" xfId="5146" xr:uid="{00000000-0005-0000-0000-000037070000}"/>
    <cellStyle name="Обычный 6 2 3 2 2 2 4 3 3 2" xfId="11163" xr:uid="{8431500D-A60F-4ED4-9CDE-30064116A3C6}"/>
    <cellStyle name="Обычный 6 2 3 2 2 2 4 3 4" xfId="6390" xr:uid="{00000000-0005-0000-0000-000038070000}"/>
    <cellStyle name="Обычный 6 2 3 2 2 2 4 3 4 2" xfId="12407" xr:uid="{A9A730EB-B35F-437E-8D41-496762A659F7}"/>
    <cellStyle name="Обычный 6 2 3 2 2 2 4 3 5" xfId="8675" xr:uid="{1EB43107-B428-4E6A-B83C-898FF859C6F8}"/>
    <cellStyle name="Обычный 6 2 3 2 2 2 4 4" xfId="3080" xr:uid="{00000000-0005-0000-0000-000039070000}"/>
    <cellStyle name="Обычный 6 2 3 2 2 2 4 4 2" xfId="9097" xr:uid="{85060A49-30C3-42F7-B605-5DB16B0E75A3}"/>
    <cellStyle name="Обычный 6 2 3 2 2 2 4 5" xfId="4324" xr:uid="{00000000-0005-0000-0000-00003A070000}"/>
    <cellStyle name="Обычный 6 2 3 2 2 2 4 5 2" xfId="10341" xr:uid="{B069A3F7-F8FF-49FD-A085-2745862F2D39}"/>
    <cellStyle name="Обычный 6 2 3 2 2 2 4 6" xfId="5568" xr:uid="{00000000-0005-0000-0000-00003B070000}"/>
    <cellStyle name="Обычный 6 2 3 2 2 2 4 6 2" xfId="11585" xr:uid="{4E3CA8A2-D5EE-4A84-8655-2EDC7703DA85}"/>
    <cellStyle name="Обычный 6 2 3 2 2 2 4 7" xfId="1833" xr:uid="{00000000-0005-0000-0000-00003C070000}"/>
    <cellStyle name="Обычный 6 2 3 2 2 2 4 7 2" xfId="7853" xr:uid="{9B0BA1BE-84D7-47DF-98B7-66A9CC55391C}"/>
    <cellStyle name="Обычный 6 2 3 2 2 2 4 8" xfId="7026" xr:uid="{0C17151E-C33A-4BCD-93CA-3108B4F3FB57}"/>
    <cellStyle name="Обычный 6 2 3 2 2 2 5" xfId="792" xr:uid="{00000000-0005-0000-0000-00003D070000}"/>
    <cellStyle name="Обычный 6 2 3 2 2 2 5 2" xfId="3285" xr:uid="{00000000-0005-0000-0000-00003E070000}"/>
    <cellStyle name="Обычный 6 2 3 2 2 2 5 2 2" xfId="9302" xr:uid="{6236834B-D651-4648-8650-2B81BEA694B5}"/>
    <cellStyle name="Обычный 6 2 3 2 2 2 5 3" xfId="4529" xr:uid="{00000000-0005-0000-0000-00003F070000}"/>
    <cellStyle name="Обычный 6 2 3 2 2 2 5 3 2" xfId="10546" xr:uid="{066FB778-00A1-4C63-8C7B-DE6E076769F0}"/>
    <cellStyle name="Обычный 6 2 3 2 2 2 5 4" xfId="5773" xr:uid="{00000000-0005-0000-0000-000040070000}"/>
    <cellStyle name="Обычный 6 2 3 2 2 2 5 4 2" xfId="11790" xr:uid="{AFE61127-3F4D-46F5-A4AC-286FBA960234}"/>
    <cellStyle name="Обычный 6 2 3 2 2 2 5 5" xfId="2038" xr:uid="{00000000-0005-0000-0000-000041070000}"/>
    <cellStyle name="Обычный 6 2 3 2 2 2 5 5 2" xfId="8058" xr:uid="{BFF0EE76-05AB-4675-B427-22D96D144034}"/>
    <cellStyle name="Обычный 6 2 3 2 2 2 5 6" xfId="6821" xr:uid="{DD5767AF-66E0-4830-B5B6-BFD4726894F9}"/>
    <cellStyle name="Обычный 6 2 3 2 2 2 6" xfId="1205" xr:uid="{00000000-0005-0000-0000-000042070000}"/>
    <cellStyle name="Обычный 6 2 3 2 2 2 6 2" xfId="3696" xr:uid="{00000000-0005-0000-0000-000043070000}"/>
    <cellStyle name="Обычный 6 2 3 2 2 2 6 2 2" xfId="9713" xr:uid="{23CB9EBB-650D-462F-8500-0F2ABBA66BD7}"/>
    <cellStyle name="Обычный 6 2 3 2 2 2 6 3" xfId="4940" xr:uid="{00000000-0005-0000-0000-000044070000}"/>
    <cellStyle name="Обычный 6 2 3 2 2 2 6 3 2" xfId="10957" xr:uid="{BE924947-14F7-4CD6-8A7E-CA25EFE15C7E}"/>
    <cellStyle name="Обычный 6 2 3 2 2 2 6 4" xfId="6184" xr:uid="{00000000-0005-0000-0000-000045070000}"/>
    <cellStyle name="Обычный 6 2 3 2 2 2 6 4 2" xfId="12201" xr:uid="{C9DAD1B3-6E10-4FC6-8744-0BB77284EFB7}"/>
    <cellStyle name="Обычный 6 2 3 2 2 2 6 5" xfId="2449" xr:uid="{00000000-0005-0000-0000-000046070000}"/>
    <cellStyle name="Обычный 6 2 3 2 2 2 6 5 2" xfId="8469" xr:uid="{CB2BBA24-AA11-4D53-BBC2-B386F5FA9DB6}"/>
    <cellStyle name="Обычный 6 2 3 2 2 2 6 6" xfId="7231" xr:uid="{6756059F-CE3D-4B55-8239-71BDDD8206DB}"/>
    <cellStyle name="Обычный 6 2 3 2 2 2 7" xfId="2874" xr:uid="{00000000-0005-0000-0000-000047070000}"/>
    <cellStyle name="Обычный 6 2 3 2 2 2 7 2" xfId="8891" xr:uid="{6D68D8A4-6E18-47F0-81B0-17C07A4CBAD0}"/>
    <cellStyle name="Обычный 6 2 3 2 2 2 8" xfId="4118" xr:uid="{00000000-0005-0000-0000-000048070000}"/>
    <cellStyle name="Обычный 6 2 3 2 2 2 8 2" xfId="10135" xr:uid="{F21307F6-0FB3-488D-985A-EE8E547C6869}"/>
    <cellStyle name="Обычный 6 2 3 2 2 2 9" xfId="5362" xr:uid="{00000000-0005-0000-0000-000049070000}"/>
    <cellStyle name="Обычный 6 2 3 2 2 2 9 2" xfId="11379" xr:uid="{8D7EE856-13C3-4FDE-A941-10D237AC35C1}"/>
    <cellStyle name="Обычный 6 2 3 2 2 3" xfId="575" xr:uid="{00000000-0005-0000-0000-00004A070000}"/>
    <cellStyle name="Обычный 6 2 3 2 2 3 2" xfId="1003" xr:uid="{00000000-0005-0000-0000-00004B070000}"/>
    <cellStyle name="Обычный 6 2 3 2 2 3 2 2" xfId="1413" xr:uid="{00000000-0005-0000-0000-00004C070000}"/>
    <cellStyle name="Обычный 6 2 3 2 2 3 2 2 2" xfId="3494" xr:uid="{00000000-0005-0000-0000-00004D070000}"/>
    <cellStyle name="Обычный 6 2 3 2 2 3 2 2 2 2" xfId="9511" xr:uid="{CB848827-FAB5-45D6-817B-AC9CE42358DD}"/>
    <cellStyle name="Обычный 6 2 3 2 2 3 2 2 3" xfId="4738" xr:uid="{00000000-0005-0000-0000-00004E070000}"/>
    <cellStyle name="Обычный 6 2 3 2 2 3 2 2 3 2" xfId="10755" xr:uid="{7E76BC56-7ED9-4E83-8257-61F191713348}"/>
    <cellStyle name="Обычный 6 2 3 2 2 3 2 2 4" xfId="5982" xr:uid="{00000000-0005-0000-0000-00004F070000}"/>
    <cellStyle name="Обычный 6 2 3 2 2 3 2 2 4 2" xfId="11999" xr:uid="{C56AEF71-54C2-4230-8F88-D78D88157B84}"/>
    <cellStyle name="Обычный 6 2 3 2 2 3 2 2 5" xfId="2247" xr:uid="{00000000-0005-0000-0000-000050070000}"/>
    <cellStyle name="Обычный 6 2 3 2 2 3 2 2 5 2" xfId="8267" xr:uid="{5429B655-72C6-4C08-B94E-704DB8860B34}"/>
    <cellStyle name="Обычный 6 2 3 2 2 3 2 2 6" xfId="7439" xr:uid="{3C1D1262-644D-4E7E-88D7-0A01C05E6C97}"/>
    <cellStyle name="Обычный 6 2 3 2 2 3 2 3" xfId="2658" xr:uid="{00000000-0005-0000-0000-000051070000}"/>
    <cellStyle name="Обычный 6 2 3 2 2 3 2 3 2" xfId="3905" xr:uid="{00000000-0005-0000-0000-000052070000}"/>
    <cellStyle name="Обычный 6 2 3 2 2 3 2 3 2 2" xfId="9922" xr:uid="{3961738F-6C1D-4703-808C-ADAB4A3B18FE}"/>
    <cellStyle name="Обычный 6 2 3 2 2 3 2 3 3" xfId="5149" xr:uid="{00000000-0005-0000-0000-000053070000}"/>
    <cellStyle name="Обычный 6 2 3 2 2 3 2 3 3 2" xfId="11166" xr:uid="{8D54DC63-809B-4D01-9AE9-12135AC227B0}"/>
    <cellStyle name="Обычный 6 2 3 2 2 3 2 3 4" xfId="6393" xr:uid="{00000000-0005-0000-0000-000054070000}"/>
    <cellStyle name="Обычный 6 2 3 2 2 3 2 3 4 2" xfId="12410" xr:uid="{6AD46065-C1B7-48F0-BC04-AFF3F9848C4D}"/>
    <cellStyle name="Обычный 6 2 3 2 2 3 2 3 5" xfId="8678" xr:uid="{61678B36-FCDB-45C4-AD82-BB3BE34ACC81}"/>
    <cellStyle name="Обычный 6 2 3 2 2 3 2 4" xfId="3083" xr:uid="{00000000-0005-0000-0000-000055070000}"/>
    <cellStyle name="Обычный 6 2 3 2 2 3 2 4 2" xfId="9100" xr:uid="{52995C4D-2D3B-4242-BD8C-D96411EF33A5}"/>
    <cellStyle name="Обычный 6 2 3 2 2 3 2 5" xfId="4327" xr:uid="{00000000-0005-0000-0000-000056070000}"/>
    <cellStyle name="Обычный 6 2 3 2 2 3 2 5 2" xfId="10344" xr:uid="{9A71AA52-6A84-49E8-98FD-19E2BB3F0208}"/>
    <cellStyle name="Обычный 6 2 3 2 2 3 2 6" xfId="5571" xr:uid="{00000000-0005-0000-0000-000057070000}"/>
    <cellStyle name="Обычный 6 2 3 2 2 3 2 6 2" xfId="11588" xr:uid="{5009441E-A39F-46E1-8B06-F961F867E746}"/>
    <cellStyle name="Обычный 6 2 3 2 2 3 2 7" xfId="1836" xr:uid="{00000000-0005-0000-0000-000058070000}"/>
    <cellStyle name="Обычный 6 2 3 2 2 3 2 7 2" xfId="7856" xr:uid="{A55E4F9B-7933-40F8-B037-F9384BED2722}"/>
    <cellStyle name="Обычный 6 2 3 2 2 3 2 8" xfId="7029" xr:uid="{230FBB5B-CF44-4D8C-9817-AD0FE632B65B}"/>
    <cellStyle name="Обычный 6 2 3 2 2 3 3" xfId="795" xr:uid="{00000000-0005-0000-0000-000059070000}"/>
    <cellStyle name="Обычный 6 2 3 2 2 3 3 2" xfId="3288" xr:uid="{00000000-0005-0000-0000-00005A070000}"/>
    <cellStyle name="Обычный 6 2 3 2 2 3 3 2 2" xfId="9305" xr:uid="{9DBD4A17-CDB8-41DE-9B91-8F0287F1CBED}"/>
    <cellStyle name="Обычный 6 2 3 2 2 3 3 3" xfId="4532" xr:uid="{00000000-0005-0000-0000-00005B070000}"/>
    <cellStyle name="Обычный 6 2 3 2 2 3 3 3 2" xfId="10549" xr:uid="{E9AA60D7-0828-4C32-9798-6381E25CAD6C}"/>
    <cellStyle name="Обычный 6 2 3 2 2 3 3 4" xfId="5776" xr:uid="{00000000-0005-0000-0000-00005C070000}"/>
    <cellStyle name="Обычный 6 2 3 2 2 3 3 4 2" xfId="11793" xr:uid="{826664AC-FFC6-42B1-8EEA-7E57D64B087C}"/>
    <cellStyle name="Обычный 6 2 3 2 2 3 3 5" xfId="2041" xr:uid="{00000000-0005-0000-0000-00005D070000}"/>
    <cellStyle name="Обычный 6 2 3 2 2 3 3 5 2" xfId="8061" xr:uid="{9A4E3238-B06F-4E87-A93E-974BF7B686B2}"/>
    <cellStyle name="Обычный 6 2 3 2 2 3 3 6" xfId="6824" xr:uid="{8AC2B21C-E9DC-404F-9C82-B99FDB50A546}"/>
    <cellStyle name="Обычный 6 2 3 2 2 3 4" xfId="1208" xr:uid="{00000000-0005-0000-0000-00005E070000}"/>
    <cellStyle name="Обычный 6 2 3 2 2 3 4 2" xfId="3699" xr:uid="{00000000-0005-0000-0000-00005F070000}"/>
    <cellStyle name="Обычный 6 2 3 2 2 3 4 2 2" xfId="9716" xr:uid="{A9F29EC2-FC4B-4823-ADCA-6550AAC54DCF}"/>
    <cellStyle name="Обычный 6 2 3 2 2 3 4 3" xfId="4943" xr:uid="{00000000-0005-0000-0000-000060070000}"/>
    <cellStyle name="Обычный 6 2 3 2 2 3 4 3 2" xfId="10960" xr:uid="{01AD8412-B692-4646-B83D-53ACB58A96C7}"/>
    <cellStyle name="Обычный 6 2 3 2 2 3 4 4" xfId="6187" xr:uid="{00000000-0005-0000-0000-000061070000}"/>
    <cellStyle name="Обычный 6 2 3 2 2 3 4 4 2" xfId="12204" xr:uid="{50031EAF-DB2D-409F-A7DE-1F62A0C99D85}"/>
    <cellStyle name="Обычный 6 2 3 2 2 3 4 5" xfId="2452" xr:uid="{00000000-0005-0000-0000-000062070000}"/>
    <cellStyle name="Обычный 6 2 3 2 2 3 4 5 2" xfId="8472" xr:uid="{B1068E49-8455-4F9B-82F7-A7EBEC67CE12}"/>
    <cellStyle name="Обычный 6 2 3 2 2 3 4 6" xfId="7234" xr:uid="{7DBB7BEA-8EBA-4DC1-B65F-5472FF223094}"/>
    <cellStyle name="Обычный 6 2 3 2 2 3 5" xfId="2877" xr:uid="{00000000-0005-0000-0000-000063070000}"/>
    <cellStyle name="Обычный 6 2 3 2 2 3 5 2" xfId="8894" xr:uid="{C4058AFB-AB51-4C29-ACBE-B62D51C14FDB}"/>
    <cellStyle name="Обычный 6 2 3 2 2 3 6" xfId="4121" xr:uid="{00000000-0005-0000-0000-000064070000}"/>
    <cellStyle name="Обычный 6 2 3 2 2 3 6 2" xfId="10138" xr:uid="{6FBCC930-13F7-45C0-ADB0-1E1465E313AB}"/>
    <cellStyle name="Обычный 6 2 3 2 2 3 7" xfId="5365" xr:uid="{00000000-0005-0000-0000-000065070000}"/>
    <cellStyle name="Обычный 6 2 3 2 2 3 7 2" xfId="11382" xr:uid="{B2408E47-100F-4224-B675-B29D682857F7}"/>
    <cellStyle name="Обычный 6 2 3 2 2 3 8" xfId="1629" xr:uid="{00000000-0005-0000-0000-000066070000}"/>
    <cellStyle name="Обычный 6 2 3 2 2 3 8 2" xfId="7650" xr:uid="{4BA2ABAB-F3F3-49F8-B8BA-769C4C010CE5}"/>
    <cellStyle name="Обычный 6 2 3 2 2 3 9" xfId="6617" xr:uid="{3FEF232E-8D64-4471-95F8-25FA59335DB9}"/>
    <cellStyle name="Обычный 6 2 3 2 2 4" xfId="576" xr:uid="{00000000-0005-0000-0000-000067070000}"/>
    <cellStyle name="Обычный 6 2 3 2 2 4 2" xfId="1004" xr:uid="{00000000-0005-0000-0000-000068070000}"/>
    <cellStyle name="Обычный 6 2 3 2 2 4 2 2" xfId="1414" xr:uid="{00000000-0005-0000-0000-000069070000}"/>
    <cellStyle name="Обычный 6 2 3 2 2 4 2 2 2" xfId="3495" xr:uid="{00000000-0005-0000-0000-00006A070000}"/>
    <cellStyle name="Обычный 6 2 3 2 2 4 2 2 2 2" xfId="9512" xr:uid="{E4E2A092-192F-47BF-8BF0-26B5570EAD3A}"/>
    <cellStyle name="Обычный 6 2 3 2 2 4 2 2 3" xfId="4739" xr:uid="{00000000-0005-0000-0000-00006B070000}"/>
    <cellStyle name="Обычный 6 2 3 2 2 4 2 2 3 2" xfId="10756" xr:uid="{1D083696-1189-4FE7-A79C-66C949F22690}"/>
    <cellStyle name="Обычный 6 2 3 2 2 4 2 2 4" xfId="5983" xr:uid="{00000000-0005-0000-0000-00006C070000}"/>
    <cellStyle name="Обычный 6 2 3 2 2 4 2 2 4 2" xfId="12000" xr:uid="{78236031-13E3-4D1F-A285-C1AE4EED91D8}"/>
    <cellStyle name="Обычный 6 2 3 2 2 4 2 2 5" xfId="2248" xr:uid="{00000000-0005-0000-0000-00006D070000}"/>
    <cellStyle name="Обычный 6 2 3 2 2 4 2 2 5 2" xfId="8268" xr:uid="{7736959C-6438-47F0-B560-C927C68012EE}"/>
    <cellStyle name="Обычный 6 2 3 2 2 4 2 2 6" xfId="7440" xr:uid="{71A311C0-2B0D-472E-BA51-D9099459659A}"/>
    <cellStyle name="Обычный 6 2 3 2 2 4 2 3" xfId="2659" xr:uid="{00000000-0005-0000-0000-00006E070000}"/>
    <cellStyle name="Обычный 6 2 3 2 2 4 2 3 2" xfId="3906" xr:uid="{00000000-0005-0000-0000-00006F070000}"/>
    <cellStyle name="Обычный 6 2 3 2 2 4 2 3 2 2" xfId="9923" xr:uid="{4E700F65-7205-4E2E-AC15-6612544DC8C3}"/>
    <cellStyle name="Обычный 6 2 3 2 2 4 2 3 3" xfId="5150" xr:uid="{00000000-0005-0000-0000-000070070000}"/>
    <cellStyle name="Обычный 6 2 3 2 2 4 2 3 3 2" xfId="11167" xr:uid="{B7FEB2B5-D332-4F70-A7D8-50C8B2D6680A}"/>
    <cellStyle name="Обычный 6 2 3 2 2 4 2 3 4" xfId="6394" xr:uid="{00000000-0005-0000-0000-000071070000}"/>
    <cellStyle name="Обычный 6 2 3 2 2 4 2 3 4 2" xfId="12411" xr:uid="{4BB3C050-1295-4472-B880-12B242EFF9E2}"/>
    <cellStyle name="Обычный 6 2 3 2 2 4 2 3 5" xfId="8679" xr:uid="{802A5945-1882-43F9-9A11-3C91A7EF146E}"/>
    <cellStyle name="Обычный 6 2 3 2 2 4 2 4" xfId="3084" xr:uid="{00000000-0005-0000-0000-000072070000}"/>
    <cellStyle name="Обычный 6 2 3 2 2 4 2 4 2" xfId="9101" xr:uid="{5779130F-6838-451D-8520-57EFBBA751E3}"/>
    <cellStyle name="Обычный 6 2 3 2 2 4 2 5" xfId="4328" xr:uid="{00000000-0005-0000-0000-000073070000}"/>
    <cellStyle name="Обычный 6 2 3 2 2 4 2 5 2" xfId="10345" xr:uid="{D956C093-649F-44AE-9FD1-FEBC5A30448E}"/>
    <cellStyle name="Обычный 6 2 3 2 2 4 2 6" xfId="5572" xr:uid="{00000000-0005-0000-0000-000074070000}"/>
    <cellStyle name="Обычный 6 2 3 2 2 4 2 6 2" xfId="11589" xr:uid="{E7F0A90A-62A7-48C4-ADB7-2AA8884E16D3}"/>
    <cellStyle name="Обычный 6 2 3 2 2 4 2 7" xfId="1837" xr:uid="{00000000-0005-0000-0000-000075070000}"/>
    <cellStyle name="Обычный 6 2 3 2 2 4 2 7 2" xfId="7857" xr:uid="{41B1BDEB-AEB9-41BA-B667-C0F1FE170E39}"/>
    <cellStyle name="Обычный 6 2 3 2 2 4 2 8" xfId="7030" xr:uid="{369196CE-E4D6-4CAB-AB0A-212EE71C9C00}"/>
    <cellStyle name="Обычный 6 2 3 2 2 4 3" xfId="796" xr:uid="{00000000-0005-0000-0000-000076070000}"/>
    <cellStyle name="Обычный 6 2 3 2 2 4 3 2" xfId="3289" xr:uid="{00000000-0005-0000-0000-000077070000}"/>
    <cellStyle name="Обычный 6 2 3 2 2 4 3 2 2" xfId="9306" xr:uid="{FDA254AD-ED0B-4688-B27A-D864F96CCF48}"/>
    <cellStyle name="Обычный 6 2 3 2 2 4 3 3" xfId="4533" xr:uid="{00000000-0005-0000-0000-000078070000}"/>
    <cellStyle name="Обычный 6 2 3 2 2 4 3 3 2" xfId="10550" xr:uid="{90934539-7406-47CC-9B22-D038740AED5E}"/>
    <cellStyle name="Обычный 6 2 3 2 2 4 3 4" xfId="5777" xr:uid="{00000000-0005-0000-0000-000079070000}"/>
    <cellStyle name="Обычный 6 2 3 2 2 4 3 4 2" xfId="11794" xr:uid="{86BCF410-19EC-4736-8325-DB6D5CCE2C77}"/>
    <cellStyle name="Обычный 6 2 3 2 2 4 3 5" xfId="2042" xr:uid="{00000000-0005-0000-0000-00007A070000}"/>
    <cellStyle name="Обычный 6 2 3 2 2 4 3 5 2" xfId="8062" xr:uid="{41595619-7AC0-4CBA-A320-6D312D302CC3}"/>
    <cellStyle name="Обычный 6 2 3 2 2 4 3 6" xfId="6825" xr:uid="{046AFF89-7C89-4E51-AC15-98F89B9FD376}"/>
    <cellStyle name="Обычный 6 2 3 2 2 4 4" xfId="1209" xr:uid="{00000000-0005-0000-0000-00007B070000}"/>
    <cellStyle name="Обычный 6 2 3 2 2 4 4 2" xfId="3700" xr:uid="{00000000-0005-0000-0000-00007C070000}"/>
    <cellStyle name="Обычный 6 2 3 2 2 4 4 2 2" xfId="9717" xr:uid="{D3A6C67B-4AFA-467A-ADB2-BB84A83531B8}"/>
    <cellStyle name="Обычный 6 2 3 2 2 4 4 3" xfId="4944" xr:uid="{00000000-0005-0000-0000-00007D070000}"/>
    <cellStyle name="Обычный 6 2 3 2 2 4 4 3 2" xfId="10961" xr:uid="{8A2D5E69-3801-4A8D-B69E-A540022E08A0}"/>
    <cellStyle name="Обычный 6 2 3 2 2 4 4 4" xfId="6188" xr:uid="{00000000-0005-0000-0000-00007E070000}"/>
    <cellStyle name="Обычный 6 2 3 2 2 4 4 4 2" xfId="12205" xr:uid="{EC8980B4-DE0F-43A4-897C-BDF659468387}"/>
    <cellStyle name="Обычный 6 2 3 2 2 4 4 5" xfId="2453" xr:uid="{00000000-0005-0000-0000-00007F070000}"/>
    <cellStyle name="Обычный 6 2 3 2 2 4 4 5 2" xfId="8473" xr:uid="{0734E750-037A-4C34-9B10-E36CBF78728B}"/>
    <cellStyle name="Обычный 6 2 3 2 2 4 4 6" xfId="7235" xr:uid="{893B8F63-B5A7-4E64-88DC-93676EF61249}"/>
    <cellStyle name="Обычный 6 2 3 2 2 4 5" xfId="2878" xr:uid="{00000000-0005-0000-0000-000080070000}"/>
    <cellStyle name="Обычный 6 2 3 2 2 4 5 2" xfId="8895" xr:uid="{1D02FE6E-EB90-43A0-9C19-3F7C96394744}"/>
    <cellStyle name="Обычный 6 2 3 2 2 4 6" xfId="4122" xr:uid="{00000000-0005-0000-0000-000081070000}"/>
    <cellStyle name="Обычный 6 2 3 2 2 4 6 2" xfId="10139" xr:uid="{AB693E12-0A48-4966-952F-206D5E05AFBE}"/>
    <cellStyle name="Обычный 6 2 3 2 2 4 7" xfId="5366" xr:uid="{00000000-0005-0000-0000-000082070000}"/>
    <cellStyle name="Обычный 6 2 3 2 2 4 7 2" xfId="11383" xr:uid="{0DCB7A18-DC88-484F-B4C3-86E0D110C985}"/>
    <cellStyle name="Обычный 6 2 3 2 2 4 8" xfId="1630" xr:uid="{00000000-0005-0000-0000-000083070000}"/>
    <cellStyle name="Обычный 6 2 3 2 2 4 8 2" xfId="7651" xr:uid="{5580792E-06DD-403D-A284-F52965637AD9}"/>
    <cellStyle name="Обычный 6 2 3 2 2 4 9" xfId="6618" xr:uid="{EAE8D20B-70CC-4272-B487-A626C9B21414}"/>
    <cellStyle name="Обычный 6 2 3 2 2 5" xfId="999" xr:uid="{00000000-0005-0000-0000-000084070000}"/>
    <cellStyle name="Обычный 6 2 3 2 2 5 2" xfId="1409" xr:uid="{00000000-0005-0000-0000-000085070000}"/>
    <cellStyle name="Обычный 6 2 3 2 2 5 2 2" xfId="3490" xr:uid="{00000000-0005-0000-0000-000086070000}"/>
    <cellStyle name="Обычный 6 2 3 2 2 5 2 2 2" xfId="9507" xr:uid="{EF6515A2-10A1-4261-9421-A9BCC3171C18}"/>
    <cellStyle name="Обычный 6 2 3 2 2 5 2 3" xfId="4734" xr:uid="{00000000-0005-0000-0000-000087070000}"/>
    <cellStyle name="Обычный 6 2 3 2 2 5 2 3 2" xfId="10751" xr:uid="{63D6F22F-7E4C-4D9F-908D-3017A0619CF1}"/>
    <cellStyle name="Обычный 6 2 3 2 2 5 2 4" xfId="5978" xr:uid="{00000000-0005-0000-0000-000088070000}"/>
    <cellStyle name="Обычный 6 2 3 2 2 5 2 4 2" xfId="11995" xr:uid="{F1E8E3D1-DA4E-4D60-AF61-1FB1EBC0037D}"/>
    <cellStyle name="Обычный 6 2 3 2 2 5 2 5" xfId="2243" xr:uid="{00000000-0005-0000-0000-000089070000}"/>
    <cellStyle name="Обычный 6 2 3 2 2 5 2 5 2" xfId="8263" xr:uid="{E58C3A0A-4CD9-4616-A2EE-9A230EFB26C5}"/>
    <cellStyle name="Обычный 6 2 3 2 2 5 2 6" xfId="7435" xr:uid="{06CE3A5A-97C8-438C-9CF1-652D0C0BC7F5}"/>
    <cellStyle name="Обычный 6 2 3 2 2 5 3" xfId="2654" xr:uid="{00000000-0005-0000-0000-00008A070000}"/>
    <cellStyle name="Обычный 6 2 3 2 2 5 3 2" xfId="3901" xr:uid="{00000000-0005-0000-0000-00008B070000}"/>
    <cellStyle name="Обычный 6 2 3 2 2 5 3 2 2" xfId="9918" xr:uid="{773279D9-3E4C-4C49-BA3E-C0BFBE096C51}"/>
    <cellStyle name="Обычный 6 2 3 2 2 5 3 3" xfId="5145" xr:uid="{00000000-0005-0000-0000-00008C070000}"/>
    <cellStyle name="Обычный 6 2 3 2 2 5 3 3 2" xfId="11162" xr:uid="{B400341A-B380-4465-B753-32FA7E32278C}"/>
    <cellStyle name="Обычный 6 2 3 2 2 5 3 4" xfId="6389" xr:uid="{00000000-0005-0000-0000-00008D070000}"/>
    <cellStyle name="Обычный 6 2 3 2 2 5 3 4 2" xfId="12406" xr:uid="{393CC2F4-788E-432C-BA7A-57913F45BBBB}"/>
    <cellStyle name="Обычный 6 2 3 2 2 5 3 5" xfId="8674" xr:uid="{F8E57507-D147-4B42-AFA1-B290AFA5210F}"/>
    <cellStyle name="Обычный 6 2 3 2 2 5 4" xfId="3079" xr:uid="{00000000-0005-0000-0000-00008E070000}"/>
    <cellStyle name="Обычный 6 2 3 2 2 5 4 2" xfId="9096" xr:uid="{CBC8367E-3D3E-43E4-93AF-6E3C37D040E0}"/>
    <cellStyle name="Обычный 6 2 3 2 2 5 5" xfId="4323" xr:uid="{00000000-0005-0000-0000-00008F070000}"/>
    <cellStyle name="Обычный 6 2 3 2 2 5 5 2" xfId="10340" xr:uid="{20CB68E0-1AF0-445D-B3EE-2DE9158A53FB}"/>
    <cellStyle name="Обычный 6 2 3 2 2 5 6" xfId="5567" xr:uid="{00000000-0005-0000-0000-000090070000}"/>
    <cellStyle name="Обычный 6 2 3 2 2 5 6 2" xfId="11584" xr:uid="{7CC2A957-6315-4F72-BA98-D22A715E8CA4}"/>
    <cellStyle name="Обычный 6 2 3 2 2 5 7" xfId="1832" xr:uid="{00000000-0005-0000-0000-000091070000}"/>
    <cellStyle name="Обычный 6 2 3 2 2 5 7 2" xfId="7852" xr:uid="{5047D7F7-796E-463F-A957-265E8494725E}"/>
    <cellStyle name="Обычный 6 2 3 2 2 5 8" xfId="7025" xr:uid="{E319DBE7-A27E-4F09-B21A-66B717868B9C}"/>
    <cellStyle name="Обычный 6 2 3 2 2 6" xfId="791" xr:uid="{00000000-0005-0000-0000-000092070000}"/>
    <cellStyle name="Обычный 6 2 3 2 2 6 2" xfId="3284" xr:uid="{00000000-0005-0000-0000-000093070000}"/>
    <cellStyle name="Обычный 6 2 3 2 2 6 2 2" xfId="9301" xr:uid="{8C177F8C-0429-4986-A02B-EE3E8184F681}"/>
    <cellStyle name="Обычный 6 2 3 2 2 6 3" xfId="4528" xr:uid="{00000000-0005-0000-0000-000094070000}"/>
    <cellStyle name="Обычный 6 2 3 2 2 6 3 2" xfId="10545" xr:uid="{F9D72836-C517-4798-A968-F7CE86E88768}"/>
    <cellStyle name="Обычный 6 2 3 2 2 6 4" xfId="5772" xr:uid="{00000000-0005-0000-0000-000095070000}"/>
    <cellStyle name="Обычный 6 2 3 2 2 6 4 2" xfId="11789" xr:uid="{1E58E7BD-13AB-4DD7-A9AE-02165DD51EF5}"/>
    <cellStyle name="Обычный 6 2 3 2 2 6 5" xfId="2037" xr:uid="{00000000-0005-0000-0000-000096070000}"/>
    <cellStyle name="Обычный 6 2 3 2 2 6 5 2" xfId="8057" xr:uid="{8909E5B5-596C-4E92-8FF0-BB5D06DDB2EB}"/>
    <cellStyle name="Обычный 6 2 3 2 2 6 6" xfId="6820" xr:uid="{81BA0090-8A5A-437D-AF02-8CF8896C2D74}"/>
    <cellStyle name="Обычный 6 2 3 2 2 7" xfId="1204" xr:uid="{00000000-0005-0000-0000-000097070000}"/>
    <cellStyle name="Обычный 6 2 3 2 2 7 2" xfId="3695" xr:uid="{00000000-0005-0000-0000-000098070000}"/>
    <cellStyle name="Обычный 6 2 3 2 2 7 2 2" xfId="9712" xr:uid="{A934889B-984D-4CFC-A730-E59020061652}"/>
    <cellStyle name="Обычный 6 2 3 2 2 7 3" xfId="4939" xr:uid="{00000000-0005-0000-0000-000099070000}"/>
    <cellStyle name="Обычный 6 2 3 2 2 7 3 2" xfId="10956" xr:uid="{6C7CC500-6446-4F2F-860B-5DF9EB7DF141}"/>
    <cellStyle name="Обычный 6 2 3 2 2 7 4" xfId="6183" xr:uid="{00000000-0005-0000-0000-00009A070000}"/>
    <cellStyle name="Обычный 6 2 3 2 2 7 4 2" xfId="12200" xr:uid="{C3677142-C0A0-4A43-B267-F9FE72BFDD27}"/>
    <cellStyle name="Обычный 6 2 3 2 2 7 5" xfId="2448" xr:uid="{00000000-0005-0000-0000-00009B070000}"/>
    <cellStyle name="Обычный 6 2 3 2 2 7 5 2" xfId="8468" xr:uid="{BBEA867B-1D83-4113-BFB0-FD6762E71EA2}"/>
    <cellStyle name="Обычный 6 2 3 2 2 7 6" xfId="7230" xr:uid="{61413C64-4F41-4573-AFB9-73EAF7DDF1D1}"/>
    <cellStyle name="Обычный 6 2 3 2 2 8" xfId="2873" xr:uid="{00000000-0005-0000-0000-00009C070000}"/>
    <cellStyle name="Обычный 6 2 3 2 2 8 2" xfId="8890" xr:uid="{D44E2025-89BD-4F31-B454-6AB820CF4CA9}"/>
    <cellStyle name="Обычный 6 2 3 2 2 9" xfId="4117" xr:uid="{00000000-0005-0000-0000-00009D070000}"/>
    <cellStyle name="Обычный 6 2 3 2 2 9 2" xfId="10134" xr:uid="{CBA46104-E621-4238-AAB8-2BC3E3D9251B}"/>
    <cellStyle name="Обычный 6 2 3 2 3" xfId="577" xr:uid="{00000000-0005-0000-0000-00009E070000}"/>
    <cellStyle name="Обычный 6 2 3 2 3 10" xfId="1631" xr:uid="{00000000-0005-0000-0000-00009F070000}"/>
    <cellStyle name="Обычный 6 2 3 2 3 10 2" xfId="7652" xr:uid="{36940AFA-53CB-4E18-BE2D-8B6AC86138DE}"/>
    <cellStyle name="Обычный 6 2 3 2 3 11" xfId="6619" xr:uid="{655A782E-B4DD-45C5-B5B2-622750F84E3B}"/>
    <cellStyle name="Обычный 6 2 3 2 3 2" xfId="578" xr:uid="{00000000-0005-0000-0000-0000A0070000}"/>
    <cellStyle name="Обычный 6 2 3 2 3 2 2" xfId="1006" xr:uid="{00000000-0005-0000-0000-0000A1070000}"/>
    <cellStyle name="Обычный 6 2 3 2 3 2 2 2" xfId="1416" xr:uid="{00000000-0005-0000-0000-0000A2070000}"/>
    <cellStyle name="Обычный 6 2 3 2 3 2 2 2 2" xfId="3497" xr:uid="{00000000-0005-0000-0000-0000A3070000}"/>
    <cellStyle name="Обычный 6 2 3 2 3 2 2 2 2 2" xfId="9514" xr:uid="{8F975536-F9C2-4C2C-A9B5-10BF7E50D3D9}"/>
    <cellStyle name="Обычный 6 2 3 2 3 2 2 2 3" xfId="4741" xr:uid="{00000000-0005-0000-0000-0000A4070000}"/>
    <cellStyle name="Обычный 6 2 3 2 3 2 2 2 3 2" xfId="10758" xr:uid="{BB2A06B7-1596-49F8-8060-7121521916DD}"/>
    <cellStyle name="Обычный 6 2 3 2 3 2 2 2 4" xfId="5985" xr:uid="{00000000-0005-0000-0000-0000A5070000}"/>
    <cellStyle name="Обычный 6 2 3 2 3 2 2 2 4 2" xfId="12002" xr:uid="{319604E6-6155-40CE-B20E-C2E653540436}"/>
    <cellStyle name="Обычный 6 2 3 2 3 2 2 2 5" xfId="2250" xr:uid="{00000000-0005-0000-0000-0000A6070000}"/>
    <cellStyle name="Обычный 6 2 3 2 3 2 2 2 5 2" xfId="8270" xr:uid="{0567155F-CE69-48C6-ACE1-2254628AF743}"/>
    <cellStyle name="Обычный 6 2 3 2 3 2 2 2 6" xfId="7442" xr:uid="{6BC4C2D0-9141-4144-93A0-5B46B7C19EA9}"/>
    <cellStyle name="Обычный 6 2 3 2 3 2 2 3" xfId="2661" xr:uid="{00000000-0005-0000-0000-0000A7070000}"/>
    <cellStyle name="Обычный 6 2 3 2 3 2 2 3 2" xfId="3908" xr:uid="{00000000-0005-0000-0000-0000A8070000}"/>
    <cellStyle name="Обычный 6 2 3 2 3 2 2 3 2 2" xfId="9925" xr:uid="{DD6DDEDD-EF47-40CF-898C-B5324210E2E9}"/>
    <cellStyle name="Обычный 6 2 3 2 3 2 2 3 3" xfId="5152" xr:uid="{00000000-0005-0000-0000-0000A9070000}"/>
    <cellStyle name="Обычный 6 2 3 2 3 2 2 3 3 2" xfId="11169" xr:uid="{0E2F9E6E-501B-4B32-BCBB-E461E999B175}"/>
    <cellStyle name="Обычный 6 2 3 2 3 2 2 3 4" xfId="6396" xr:uid="{00000000-0005-0000-0000-0000AA070000}"/>
    <cellStyle name="Обычный 6 2 3 2 3 2 2 3 4 2" xfId="12413" xr:uid="{6DC086F1-F2AD-4CC6-9C68-B8E076AC34FC}"/>
    <cellStyle name="Обычный 6 2 3 2 3 2 2 3 5" xfId="8681" xr:uid="{0B033EA4-CF50-4568-8CC5-03E81AE81025}"/>
    <cellStyle name="Обычный 6 2 3 2 3 2 2 4" xfId="3086" xr:uid="{00000000-0005-0000-0000-0000AB070000}"/>
    <cellStyle name="Обычный 6 2 3 2 3 2 2 4 2" xfId="9103" xr:uid="{35DC7C0D-0EA3-444E-885F-A6B94327F904}"/>
    <cellStyle name="Обычный 6 2 3 2 3 2 2 5" xfId="4330" xr:uid="{00000000-0005-0000-0000-0000AC070000}"/>
    <cellStyle name="Обычный 6 2 3 2 3 2 2 5 2" xfId="10347" xr:uid="{887D8E10-9273-4DCA-A90A-78B9B66937A0}"/>
    <cellStyle name="Обычный 6 2 3 2 3 2 2 6" xfId="5574" xr:uid="{00000000-0005-0000-0000-0000AD070000}"/>
    <cellStyle name="Обычный 6 2 3 2 3 2 2 6 2" xfId="11591" xr:uid="{4F01BCFD-69EA-43BD-AE59-AE16DAB76A60}"/>
    <cellStyle name="Обычный 6 2 3 2 3 2 2 7" xfId="1839" xr:uid="{00000000-0005-0000-0000-0000AE070000}"/>
    <cellStyle name="Обычный 6 2 3 2 3 2 2 7 2" xfId="7859" xr:uid="{AAFD7109-3A1E-4E22-BE7E-5EB3E6216A13}"/>
    <cellStyle name="Обычный 6 2 3 2 3 2 2 8" xfId="7032" xr:uid="{C0699605-AB82-4667-91D0-E287718A9508}"/>
    <cellStyle name="Обычный 6 2 3 2 3 2 3" xfId="798" xr:uid="{00000000-0005-0000-0000-0000AF070000}"/>
    <cellStyle name="Обычный 6 2 3 2 3 2 3 2" xfId="3291" xr:uid="{00000000-0005-0000-0000-0000B0070000}"/>
    <cellStyle name="Обычный 6 2 3 2 3 2 3 2 2" xfId="9308" xr:uid="{F8DF67D0-6BE9-4935-86D4-4921E6D7C480}"/>
    <cellStyle name="Обычный 6 2 3 2 3 2 3 3" xfId="4535" xr:uid="{00000000-0005-0000-0000-0000B1070000}"/>
    <cellStyle name="Обычный 6 2 3 2 3 2 3 3 2" xfId="10552" xr:uid="{62D5298A-C089-4EA8-A3D7-58030D044A0F}"/>
    <cellStyle name="Обычный 6 2 3 2 3 2 3 4" xfId="5779" xr:uid="{00000000-0005-0000-0000-0000B2070000}"/>
    <cellStyle name="Обычный 6 2 3 2 3 2 3 4 2" xfId="11796" xr:uid="{617285B4-A83B-46BA-AB89-10D92477C94D}"/>
    <cellStyle name="Обычный 6 2 3 2 3 2 3 5" xfId="2044" xr:uid="{00000000-0005-0000-0000-0000B3070000}"/>
    <cellStyle name="Обычный 6 2 3 2 3 2 3 5 2" xfId="8064" xr:uid="{96CFB0A1-D4A5-4CD0-AA17-F06452665B27}"/>
    <cellStyle name="Обычный 6 2 3 2 3 2 3 6" xfId="6827" xr:uid="{51190E21-30AB-41CA-8C90-9F0C39ACD2A8}"/>
    <cellStyle name="Обычный 6 2 3 2 3 2 4" xfId="1211" xr:uid="{00000000-0005-0000-0000-0000B4070000}"/>
    <cellStyle name="Обычный 6 2 3 2 3 2 4 2" xfId="3702" xr:uid="{00000000-0005-0000-0000-0000B5070000}"/>
    <cellStyle name="Обычный 6 2 3 2 3 2 4 2 2" xfId="9719" xr:uid="{70166AB5-70B8-4819-B34F-3372BD82BBD9}"/>
    <cellStyle name="Обычный 6 2 3 2 3 2 4 3" xfId="4946" xr:uid="{00000000-0005-0000-0000-0000B6070000}"/>
    <cellStyle name="Обычный 6 2 3 2 3 2 4 3 2" xfId="10963" xr:uid="{44201E07-9CFD-45B6-B406-D95A1DD1A996}"/>
    <cellStyle name="Обычный 6 2 3 2 3 2 4 4" xfId="6190" xr:uid="{00000000-0005-0000-0000-0000B7070000}"/>
    <cellStyle name="Обычный 6 2 3 2 3 2 4 4 2" xfId="12207" xr:uid="{D2021373-01ED-4301-9FEF-B980991F0667}"/>
    <cellStyle name="Обычный 6 2 3 2 3 2 4 5" xfId="2455" xr:uid="{00000000-0005-0000-0000-0000B8070000}"/>
    <cellStyle name="Обычный 6 2 3 2 3 2 4 5 2" xfId="8475" xr:uid="{A0BABB3A-7525-4CF7-84FC-1E9F261C4C59}"/>
    <cellStyle name="Обычный 6 2 3 2 3 2 4 6" xfId="7237" xr:uid="{425B0225-0495-4C05-B4B1-9E4402DF6044}"/>
    <cellStyle name="Обычный 6 2 3 2 3 2 5" xfId="2880" xr:uid="{00000000-0005-0000-0000-0000B9070000}"/>
    <cellStyle name="Обычный 6 2 3 2 3 2 5 2" xfId="8897" xr:uid="{05ABA2EF-3E00-467C-AF38-42A923082457}"/>
    <cellStyle name="Обычный 6 2 3 2 3 2 6" xfId="4124" xr:uid="{00000000-0005-0000-0000-0000BA070000}"/>
    <cellStyle name="Обычный 6 2 3 2 3 2 6 2" xfId="10141" xr:uid="{61E17404-3B33-4DF3-A271-4D8648D1BFFB}"/>
    <cellStyle name="Обычный 6 2 3 2 3 2 7" xfId="5368" xr:uid="{00000000-0005-0000-0000-0000BB070000}"/>
    <cellStyle name="Обычный 6 2 3 2 3 2 7 2" xfId="11385" xr:uid="{CE33B7A7-AEDC-49F3-ADCA-835A45690398}"/>
    <cellStyle name="Обычный 6 2 3 2 3 2 8" xfId="1632" xr:uid="{00000000-0005-0000-0000-0000BC070000}"/>
    <cellStyle name="Обычный 6 2 3 2 3 2 8 2" xfId="7653" xr:uid="{1AB29B0A-53FD-4149-8CE4-6A5514172289}"/>
    <cellStyle name="Обычный 6 2 3 2 3 2 9" xfId="6620" xr:uid="{060C3B63-AEB5-44CC-B6F7-551F302CA9D2}"/>
    <cellStyle name="Обычный 6 2 3 2 3 3" xfId="579" xr:uid="{00000000-0005-0000-0000-0000BD070000}"/>
    <cellStyle name="Обычный 6 2 3 2 3 3 2" xfId="1007" xr:uid="{00000000-0005-0000-0000-0000BE070000}"/>
    <cellStyle name="Обычный 6 2 3 2 3 3 2 2" xfId="1417" xr:uid="{00000000-0005-0000-0000-0000BF070000}"/>
    <cellStyle name="Обычный 6 2 3 2 3 3 2 2 2" xfId="3498" xr:uid="{00000000-0005-0000-0000-0000C0070000}"/>
    <cellStyle name="Обычный 6 2 3 2 3 3 2 2 2 2" xfId="9515" xr:uid="{C3023C32-B1CA-4447-B5B7-4E9B8732B059}"/>
    <cellStyle name="Обычный 6 2 3 2 3 3 2 2 3" xfId="4742" xr:uid="{00000000-0005-0000-0000-0000C1070000}"/>
    <cellStyle name="Обычный 6 2 3 2 3 3 2 2 3 2" xfId="10759" xr:uid="{7DD07F6F-BF6E-4F0C-8F3E-41C534C35BCF}"/>
    <cellStyle name="Обычный 6 2 3 2 3 3 2 2 4" xfId="5986" xr:uid="{00000000-0005-0000-0000-0000C2070000}"/>
    <cellStyle name="Обычный 6 2 3 2 3 3 2 2 4 2" xfId="12003" xr:uid="{534789F4-1BAA-4CF0-8D12-FFBCDDD0A47F}"/>
    <cellStyle name="Обычный 6 2 3 2 3 3 2 2 5" xfId="2251" xr:uid="{00000000-0005-0000-0000-0000C3070000}"/>
    <cellStyle name="Обычный 6 2 3 2 3 3 2 2 5 2" xfId="8271" xr:uid="{67649E86-EB5D-4F58-BB30-1422B5050931}"/>
    <cellStyle name="Обычный 6 2 3 2 3 3 2 2 6" xfId="7443" xr:uid="{83DC83AB-8B50-4344-B355-347E07DC9EF5}"/>
    <cellStyle name="Обычный 6 2 3 2 3 3 2 3" xfId="2662" xr:uid="{00000000-0005-0000-0000-0000C4070000}"/>
    <cellStyle name="Обычный 6 2 3 2 3 3 2 3 2" xfId="3909" xr:uid="{00000000-0005-0000-0000-0000C5070000}"/>
    <cellStyle name="Обычный 6 2 3 2 3 3 2 3 2 2" xfId="9926" xr:uid="{F78B19CA-667F-4D25-8622-0BE741F5B98B}"/>
    <cellStyle name="Обычный 6 2 3 2 3 3 2 3 3" xfId="5153" xr:uid="{00000000-0005-0000-0000-0000C6070000}"/>
    <cellStyle name="Обычный 6 2 3 2 3 3 2 3 3 2" xfId="11170" xr:uid="{B0F779C9-7979-4703-A065-650CC3EF2F24}"/>
    <cellStyle name="Обычный 6 2 3 2 3 3 2 3 4" xfId="6397" xr:uid="{00000000-0005-0000-0000-0000C7070000}"/>
    <cellStyle name="Обычный 6 2 3 2 3 3 2 3 4 2" xfId="12414" xr:uid="{EA64F78D-A9E4-4424-A83A-419188B35990}"/>
    <cellStyle name="Обычный 6 2 3 2 3 3 2 3 5" xfId="8682" xr:uid="{7484BA06-212D-4565-A258-B415781D0B0F}"/>
    <cellStyle name="Обычный 6 2 3 2 3 3 2 4" xfId="3087" xr:uid="{00000000-0005-0000-0000-0000C8070000}"/>
    <cellStyle name="Обычный 6 2 3 2 3 3 2 4 2" xfId="9104" xr:uid="{C3084A74-4EFE-483D-8944-AEDCA19B4DA0}"/>
    <cellStyle name="Обычный 6 2 3 2 3 3 2 5" xfId="4331" xr:uid="{00000000-0005-0000-0000-0000C9070000}"/>
    <cellStyle name="Обычный 6 2 3 2 3 3 2 5 2" xfId="10348" xr:uid="{E3B86162-E92C-4DD8-A086-63F1C6732250}"/>
    <cellStyle name="Обычный 6 2 3 2 3 3 2 6" xfId="5575" xr:uid="{00000000-0005-0000-0000-0000CA070000}"/>
    <cellStyle name="Обычный 6 2 3 2 3 3 2 6 2" xfId="11592" xr:uid="{3D829510-F947-4B41-B9E4-CEE4CFC414CF}"/>
    <cellStyle name="Обычный 6 2 3 2 3 3 2 7" xfId="1840" xr:uid="{00000000-0005-0000-0000-0000CB070000}"/>
    <cellStyle name="Обычный 6 2 3 2 3 3 2 7 2" xfId="7860" xr:uid="{8B371D1F-FB77-43F9-9722-8391C8980FB0}"/>
    <cellStyle name="Обычный 6 2 3 2 3 3 2 8" xfId="7033" xr:uid="{2EE84E45-CEE9-4044-A6A2-C985307EEB12}"/>
    <cellStyle name="Обычный 6 2 3 2 3 3 3" xfId="799" xr:uid="{00000000-0005-0000-0000-0000CC070000}"/>
    <cellStyle name="Обычный 6 2 3 2 3 3 3 2" xfId="3292" xr:uid="{00000000-0005-0000-0000-0000CD070000}"/>
    <cellStyle name="Обычный 6 2 3 2 3 3 3 2 2" xfId="9309" xr:uid="{16268A0A-20E0-4E6A-B7C4-9DDB410B24DD}"/>
    <cellStyle name="Обычный 6 2 3 2 3 3 3 3" xfId="4536" xr:uid="{00000000-0005-0000-0000-0000CE070000}"/>
    <cellStyle name="Обычный 6 2 3 2 3 3 3 3 2" xfId="10553" xr:uid="{9A51BD5A-AC20-4C18-A52C-A3D83E0E76F6}"/>
    <cellStyle name="Обычный 6 2 3 2 3 3 3 4" xfId="5780" xr:uid="{00000000-0005-0000-0000-0000CF070000}"/>
    <cellStyle name="Обычный 6 2 3 2 3 3 3 4 2" xfId="11797" xr:uid="{51BBA214-C8CB-4A4B-BD4A-DD2453BCD2B4}"/>
    <cellStyle name="Обычный 6 2 3 2 3 3 3 5" xfId="2045" xr:uid="{00000000-0005-0000-0000-0000D0070000}"/>
    <cellStyle name="Обычный 6 2 3 2 3 3 3 5 2" xfId="8065" xr:uid="{6317F845-53ED-4201-B91E-07FC68F109A6}"/>
    <cellStyle name="Обычный 6 2 3 2 3 3 3 6" xfId="6828" xr:uid="{08F0A038-6178-43AE-B670-D47B9D3FA3BA}"/>
    <cellStyle name="Обычный 6 2 3 2 3 3 4" xfId="1212" xr:uid="{00000000-0005-0000-0000-0000D1070000}"/>
    <cellStyle name="Обычный 6 2 3 2 3 3 4 2" xfId="3703" xr:uid="{00000000-0005-0000-0000-0000D2070000}"/>
    <cellStyle name="Обычный 6 2 3 2 3 3 4 2 2" xfId="9720" xr:uid="{F47C4160-897B-4EEB-B3BA-F3D6752E50DB}"/>
    <cellStyle name="Обычный 6 2 3 2 3 3 4 3" xfId="4947" xr:uid="{00000000-0005-0000-0000-0000D3070000}"/>
    <cellStyle name="Обычный 6 2 3 2 3 3 4 3 2" xfId="10964" xr:uid="{EFE13FC3-FE7C-4882-B39A-37C1D6D86434}"/>
    <cellStyle name="Обычный 6 2 3 2 3 3 4 4" xfId="6191" xr:uid="{00000000-0005-0000-0000-0000D4070000}"/>
    <cellStyle name="Обычный 6 2 3 2 3 3 4 4 2" xfId="12208" xr:uid="{9487C91A-F13E-40D8-B78C-C182EB177A82}"/>
    <cellStyle name="Обычный 6 2 3 2 3 3 4 5" xfId="2456" xr:uid="{00000000-0005-0000-0000-0000D5070000}"/>
    <cellStyle name="Обычный 6 2 3 2 3 3 4 5 2" xfId="8476" xr:uid="{703AD264-4574-4119-A9E3-04B06AB88BFD}"/>
    <cellStyle name="Обычный 6 2 3 2 3 3 4 6" xfId="7238" xr:uid="{D841004D-BF57-423E-AB0C-283FDA175F0A}"/>
    <cellStyle name="Обычный 6 2 3 2 3 3 5" xfId="2881" xr:uid="{00000000-0005-0000-0000-0000D6070000}"/>
    <cellStyle name="Обычный 6 2 3 2 3 3 5 2" xfId="8898" xr:uid="{0A9E0601-0D37-4F8D-B3C8-E20B8418C76C}"/>
    <cellStyle name="Обычный 6 2 3 2 3 3 6" xfId="4125" xr:uid="{00000000-0005-0000-0000-0000D7070000}"/>
    <cellStyle name="Обычный 6 2 3 2 3 3 6 2" xfId="10142" xr:uid="{5349418B-36E4-487B-8E2D-906B48D77326}"/>
    <cellStyle name="Обычный 6 2 3 2 3 3 7" xfId="5369" xr:uid="{00000000-0005-0000-0000-0000D8070000}"/>
    <cellStyle name="Обычный 6 2 3 2 3 3 7 2" xfId="11386" xr:uid="{0AFF5614-E175-4AA7-AE21-59D504163285}"/>
    <cellStyle name="Обычный 6 2 3 2 3 3 8" xfId="1633" xr:uid="{00000000-0005-0000-0000-0000D9070000}"/>
    <cellStyle name="Обычный 6 2 3 2 3 3 8 2" xfId="7654" xr:uid="{88DABE4F-E9DA-4858-BA88-5F365C252C7D}"/>
    <cellStyle name="Обычный 6 2 3 2 3 3 9" xfId="6621" xr:uid="{C2496C2D-F5EF-470F-822B-87E6AE524E60}"/>
    <cellStyle name="Обычный 6 2 3 2 3 4" xfId="1005" xr:uid="{00000000-0005-0000-0000-0000DA070000}"/>
    <cellStyle name="Обычный 6 2 3 2 3 4 2" xfId="1415" xr:uid="{00000000-0005-0000-0000-0000DB070000}"/>
    <cellStyle name="Обычный 6 2 3 2 3 4 2 2" xfId="3496" xr:uid="{00000000-0005-0000-0000-0000DC070000}"/>
    <cellStyle name="Обычный 6 2 3 2 3 4 2 2 2" xfId="9513" xr:uid="{361113F9-279D-44C8-A87F-B46B2E2A2BAB}"/>
    <cellStyle name="Обычный 6 2 3 2 3 4 2 3" xfId="4740" xr:uid="{00000000-0005-0000-0000-0000DD070000}"/>
    <cellStyle name="Обычный 6 2 3 2 3 4 2 3 2" xfId="10757" xr:uid="{5665CFFD-3BA6-4F94-8783-1C3C5796D661}"/>
    <cellStyle name="Обычный 6 2 3 2 3 4 2 4" xfId="5984" xr:uid="{00000000-0005-0000-0000-0000DE070000}"/>
    <cellStyle name="Обычный 6 2 3 2 3 4 2 4 2" xfId="12001" xr:uid="{21A3DC97-46F1-4BE4-833E-6EE5E7D3AE30}"/>
    <cellStyle name="Обычный 6 2 3 2 3 4 2 5" xfId="2249" xr:uid="{00000000-0005-0000-0000-0000DF070000}"/>
    <cellStyle name="Обычный 6 2 3 2 3 4 2 5 2" xfId="8269" xr:uid="{1C0550A0-2C22-4323-8017-2DCD52825A75}"/>
    <cellStyle name="Обычный 6 2 3 2 3 4 2 6" xfId="7441" xr:uid="{5A30A8FF-E30A-4C1B-8EA8-86F3E7909372}"/>
    <cellStyle name="Обычный 6 2 3 2 3 4 3" xfId="2660" xr:uid="{00000000-0005-0000-0000-0000E0070000}"/>
    <cellStyle name="Обычный 6 2 3 2 3 4 3 2" xfId="3907" xr:uid="{00000000-0005-0000-0000-0000E1070000}"/>
    <cellStyle name="Обычный 6 2 3 2 3 4 3 2 2" xfId="9924" xr:uid="{4391B61B-381D-40C2-AF1D-DE3CC271829A}"/>
    <cellStyle name="Обычный 6 2 3 2 3 4 3 3" xfId="5151" xr:uid="{00000000-0005-0000-0000-0000E2070000}"/>
    <cellStyle name="Обычный 6 2 3 2 3 4 3 3 2" xfId="11168" xr:uid="{8E8C93BF-D238-4913-8C34-A0A268A9DBE6}"/>
    <cellStyle name="Обычный 6 2 3 2 3 4 3 4" xfId="6395" xr:uid="{00000000-0005-0000-0000-0000E3070000}"/>
    <cellStyle name="Обычный 6 2 3 2 3 4 3 4 2" xfId="12412" xr:uid="{B536139C-1D01-4579-A36D-60E06C4C5D46}"/>
    <cellStyle name="Обычный 6 2 3 2 3 4 3 5" xfId="8680" xr:uid="{030E89E8-B713-4B13-A1D3-ED00D981162C}"/>
    <cellStyle name="Обычный 6 2 3 2 3 4 4" xfId="3085" xr:uid="{00000000-0005-0000-0000-0000E4070000}"/>
    <cellStyle name="Обычный 6 2 3 2 3 4 4 2" xfId="9102" xr:uid="{C7AD0A1D-1FCA-4758-A28B-3251D5780657}"/>
    <cellStyle name="Обычный 6 2 3 2 3 4 5" xfId="4329" xr:uid="{00000000-0005-0000-0000-0000E5070000}"/>
    <cellStyle name="Обычный 6 2 3 2 3 4 5 2" xfId="10346" xr:uid="{DCD79F1C-D8E2-452F-B193-3F0E736DFCB6}"/>
    <cellStyle name="Обычный 6 2 3 2 3 4 6" xfId="5573" xr:uid="{00000000-0005-0000-0000-0000E6070000}"/>
    <cellStyle name="Обычный 6 2 3 2 3 4 6 2" xfId="11590" xr:uid="{92637395-94BE-459D-B652-5D0847DC9D97}"/>
    <cellStyle name="Обычный 6 2 3 2 3 4 7" xfId="1838" xr:uid="{00000000-0005-0000-0000-0000E7070000}"/>
    <cellStyle name="Обычный 6 2 3 2 3 4 7 2" xfId="7858" xr:uid="{C85614E9-91C3-49F2-8286-8E1051992188}"/>
    <cellStyle name="Обычный 6 2 3 2 3 4 8" xfId="7031" xr:uid="{ADC6F1CB-353C-4944-9043-39B5AB027760}"/>
    <cellStyle name="Обычный 6 2 3 2 3 5" xfId="797" xr:uid="{00000000-0005-0000-0000-0000E8070000}"/>
    <cellStyle name="Обычный 6 2 3 2 3 5 2" xfId="3290" xr:uid="{00000000-0005-0000-0000-0000E9070000}"/>
    <cellStyle name="Обычный 6 2 3 2 3 5 2 2" xfId="9307" xr:uid="{728BDFC4-85E5-48E6-931B-898D3448AE7A}"/>
    <cellStyle name="Обычный 6 2 3 2 3 5 3" xfId="4534" xr:uid="{00000000-0005-0000-0000-0000EA070000}"/>
    <cellStyle name="Обычный 6 2 3 2 3 5 3 2" xfId="10551" xr:uid="{2B65807F-26D4-42AE-A7BC-4363A643E7AA}"/>
    <cellStyle name="Обычный 6 2 3 2 3 5 4" xfId="5778" xr:uid="{00000000-0005-0000-0000-0000EB070000}"/>
    <cellStyle name="Обычный 6 2 3 2 3 5 4 2" xfId="11795" xr:uid="{F5E0894F-60FA-4096-8CE2-18F9683706B7}"/>
    <cellStyle name="Обычный 6 2 3 2 3 5 5" xfId="2043" xr:uid="{00000000-0005-0000-0000-0000EC070000}"/>
    <cellStyle name="Обычный 6 2 3 2 3 5 5 2" xfId="8063" xr:uid="{7D346CDA-4988-4FFE-A116-29B76B7DC1B3}"/>
    <cellStyle name="Обычный 6 2 3 2 3 5 6" xfId="6826" xr:uid="{FF4BA4CF-4CBD-41BE-AE58-009B92DD042D}"/>
    <cellStyle name="Обычный 6 2 3 2 3 6" xfId="1210" xr:uid="{00000000-0005-0000-0000-0000ED070000}"/>
    <cellStyle name="Обычный 6 2 3 2 3 6 2" xfId="3701" xr:uid="{00000000-0005-0000-0000-0000EE070000}"/>
    <cellStyle name="Обычный 6 2 3 2 3 6 2 2" xfId="9718" xr:uid="{2456BFB7-95A0-45D6-9EC5-75C43B7ACD5D}"/>
    <cellStyle name="Обычный 6 2 3 2 3 6 3" xfId="4945" xr:uid="{00000000-0005-0000-0000-0000EF070000}"/>
    <cellStyle name="Обычный 6 2 3 2 3 6 3 2" xfId="10962" xr:uid="{53F7F984-544B-446B-BD24-4888F23C0223}"/>
    <cellStyle name="Обычный 6 2 3 2 3 6 4" xfId="6189" xr:uid="{00000000-0005-0000-0000-0000F0070000}"/>
    <cellStyle name="Обычный 6 2 3 2 3 6 4 2" xfId="12206" xr:uid="{BA0E6EBF-E9D6-4AAA-A377-50EF6CAA28EB}"/>
    <cellStyle name="Обычный 6 2 3 2 3 6 5" xfId="2454" xr:uid="{00000000-0005-0000-0000-0000F1070000}"/>
    <cellStyle name="Обычный 6 2 3 2 3 6 5 2" xfId="8474" xr:uid="{895C8A0F-CF95-4160-B839-961F89AE5F6C}"/>
    <cellStyle name="Обычный 6 2 3 2 3 6 6" xfId="7236" xr:uid="{238FBEA9-FCC6-46DF-865D-14847330885C}"/>
    <cellStyle name="Обычный 6 2 3 2 3 7" xfId="2879" xr:uid="{00000000-0005-0000-0000-0000F2070000}"/>
    <cellStyle name="Обычный 6 2 3 2 3 7 2" xfId="8896" xr:uid="{1765CDDE-9C69-45D2-BB04-10E935B8E68E}"/>
    <cellStyle name="Обычный 6 2 3 2 3 8" xfId="4123" xr:uid="{00000000-0005-0000-0000-0000F3070000}"/>
    <cellStyle name="Обычный 6 2 3 2 3 8 2" xfId="10140" xr:uid="{8B191800-FF3C-4C49-B81F-5E7B0C924E58}"/>
    <cellStyle name="Обычный 6 2 3 2 3 9" xfId="5367" xr:uid="{00000000-0005-0000-0000-0000F4070000}"/>
    <cellStyle name="Обычный 6 2 3 2 3 9 2" xfId="11384" xr:uid="{B675E8D2-5D49-4693-A59C-89E88445FD6F}"/>
    <cellStyle name="Обычный 6 2 3 2 4" xfId="580" xr:uid="{00000000-0005-0000-0000-0000F5070000}"/>
    <cellStyle name="Обычный 6 2 3 2 4 2" xfId="1008" xr:uid="{00000000-0005-0000-0000-0000F6070000}"/>
    <cellStyle name="Обычный 6 2 3 2 4 2 2" xfId="1418" xr:uid="{00000000-0005-0000-0000-0000F7070000}"/>
    <cellStyle name="Обычный 6 2 3 2 4 2 2 2" xfId="3499" xr:uid="{00000000-0005-0000-0000-0000F8070000}"/>
    <cellStyle name="Обычный 6 2 3 2 4 2 2 2 2" xfId="9516" xr:uid="{98E7ECDC-553A-4BCD-968D-C24F479EF02F}"/>
    <cellStyle name="Обычный 6 2 3 2 4 2 2 3" xfId="4743" xr:uid="{00000000-0005-0000-0000-0000F9070000}"/>
    <cellStyle name="Обычный 6 2 3 2 4 2 2 3 2" xfId="10760" xr:uid="{289BF628-41E6-48BC-8CD2-DD178F8F5CFF}"/>
    <cellStyle name="Обычный 6 2 3 2 4 2 2 4" xfId="5987" xr:uid="{00000000-0005-0000-0000-0000FA070000}"/>
    <cellStyle name="Обычный 6 2 3 2 4 2 2 4 2" xfId="12004" xr:uid="{EB6930E3-E79B-42DD-B61A-9AF833C3CBA4}"/>
    <cellStyle name="Обычный 6 2 3 2 4 2 2 5" xfId="2252" xr:uid="{00000000-0005-0000-0000-0000FB070000}"/>
    <cellStyle name="Обычный 6 2 3 2 4 2 2 5 2" xfId="8272" xr:uid="{EB9DD99E-8436-4426-98E2-A3AFF51C8D87}"/>
    <cellStyle name="Обычный 6 2 3 2 4 2 2 6" xfId="7444" xr:uid="{1A0F29B4-CCDB-4A47-AC8F-9CBDB6ADE52A}"/>
    <cellStyle name="Обычный 6 2 3 2 4 2 3" xfId="2663" xr:uid="{00000000-0005-0000-0000-0000FC070000}"/>
    <cellStyle name="Обычный 6 2 3 2 4 2 3 2" xfId="3910" xr:uid="{00000000-0005-0000-0000-0000FD070000}"/>
    <cellStyle name="Обычный 6 2 3 2 4 2 3 2 2" xfId="9927" xr:uid="{923842D9-E9D0-4BBF-B951-3A590E68D67F}"/>
    <cellStyle name="Обычный 6 2 3 2 4 2 3 3" xfId="5154" xr:uid="{00000000-0005-0000-0000-0000FE070000}"/>
    <cellStyle name="Обычный 6 2 3 2 4 2 3 3 2" xfId="11171" xr:uid="{95CA6A48-A1E8-40C8-BE11-49184F960F82}"/>
    <cellStyle name="Обычный 6 2 3 2 4 2 3 4" xfId="6398" xr:uid="{00000000-0005-0000-0000-0000FF070000}"/>
    <cellStyle name="Обычный 6 2 3 2 4 2 3 4 2" xfId="12415" xr:uid="{0D8E08C6-1361-4CA0-BD31-1F52B3A2E05F}"/>
    <cellStyle name="Обычный 6 2 3 2 4 2 3 5" xfId="8683" xr:uid="{C0399A86-D833-4A29-8609-F8CD75B081B8}"/>
    <cellStyle name="Обычный 6 2 3 2 4 2 4" xfId="3088" xr:uid="{00000000-0005-0000-0000-000000080000}"/>
    <cellStyle name="Обычный 6 2 3 2 4 2 4 2" xfId="9105" xr:uid="{C935F23A-5346-4962-B512-E529F598E51F}"/>
    <cellStyle name="Обычный 6 2 3 2 4 2 5" xfId="4332" xr:uid="{00000000-0005-0000-0000-000001080000}"/>
    <cellStyle name="Обычный 6 2 3 2 4 2 5 2" xfId="10349" xr:uid="{07811077-F224-4AF8-A84E-4E27055B27DD}"/>
    <cellStyle name="Обычный 6 2 3 2 4 2 6" xfId="5576" xr:uid="{00000000-0005-0000-0000-000002080000}"/>
    <cellStyle name="Обычный 6 2 3 2 4 2 6 2" xfId="11593" xr:uid="{46B361E5-233B-4A66-A111-0EE42FC941A8}"/>
    <cellStyle name="Обычный 6 2 3 2 4 2 7" xfId="1841" xr:uid="{00000000-0005-0000-0000-000003080000}"/>
    <cellStyle name="Обычный 6 2 3 2 4 2 7 2" xfId="7861" xr:uid="{21978439-8E3B-4C2A-B38F-87833992C84E}"/>
    <cellStyle name="Обычный 6 2 3 2 4 2 8" xfId="7034" xr:uid="{8CD9C158-0B6D-40E5-A76E-D9095D7D99B8}"/>
    <cellStyle name="Обычный 6 2 3 2 4 3" xfId="800" xr:uid="{00000000-0005-0000-0000-000004080000}"/>
    <cellStyle name="Обычный 6 2 3 2 4 3 2" xfId="3293" xr:uid="{00000000-0005-0000-0000-000005080000}"/>
    <cellStyle name="Обычный 6 2 3 2 4 3 2 2" xfId="9310" xr:uid="{D01F77FC-3784-4AE4-8E98-E2774132057F}"/>
    <cellStyle name="Обычный 6 2 3 2 4 3 3" xfId="4537" xr:uid="{00000000-0005-0000-0000-000006080000}"/>
    <cellStyle name="Обычный 6 2 3 2 4 3 3 2" xfId="10554" xr:uid="{98FDB5C0-172F-4D0A-B380-773B3B9E01A5}"/>
    <cellStyle name="Обычный 6 2 3 2 4 3 4" xfId="5781" xr:uid="{00000000-0005-0000-0000-000007080000}"/>
    <cellStyle name="Обычный 6 2 3 2 4 3 4 2" xfId="11798" xr:uid="{C59BFA77-FDA3-4796-BE2D-129DD091FADB}"/>
    <cellStyle name="Обычный 6 2 3 2 4 3 5" xfId="2046" xr:uid="{00000000-0005-0000-0000-000008080000}"/>
    <cellStyle name="Обычный 6 2 3 2 4 3 5 2" xfId="8066" xr:uid="{EEC1E17F-D715-4E09-8AD0-CEB790016B81}"/>
    <cellStyle name="Обычный 6 2 3 2 4 3 6" xfId="6829" xr:uid="{927BD6D6-09D7-4209-8BFE-E15750E99323}"/>
    <cellStyle name="Обычный 6 2 3 2 4 4" xfId="1213" xr:uid="{00000000-0005-0000-0000-000009080000}"/>
    <cellStyle name="Обычный 6 2 3 2 4 4 2" xfId="3704" xr:uid="{00000000-0005-0000-0000-00000A080000}"/>
    <cellStyle name="Обычный 6 2 3 2 4 4 2 2" xfId="9721" xr:uid="{BF98F7A5-979D-47D5-9334-B5FEC356AE5A}"/>
    <cellStyle name="Обычный 6 2 3 2 4 4 3" xfId="4948" xr:uid="{00000000-0005-0000-0000-00000B080000}"/>
    <cellStyle name="Обычный 6 2 3 2 4 4 3 2" xfId="10965" xr:uid="{15F9CB6D-1842-48A4-BBD1-1E66DB18FB7B}"/>
    <cellStyle name="Обычный 6 2 3 2 4 4 4" xfId="6192" xr:uid="{00000000-0005-0000-0000-00000C080000}"/>
    <cellStyle name="Обычный 6 2 3 2 4 4 4 2" xfId="12209" xr:uid="{391180D8-86E1-4385-93BD-C8C775D3BD32}"/>
    <cellStyle name="Обычный 6 2 3 2 4 4 5" xfId="2457" xr:uid="{00000000-0005-0000-0000-00000D080000}"/>
    <cellStyle name="Обычный 6 2 3 2 4 4 5 2" xfId="8477" xr:uid="{751F724D-B5B5-4631-8A4F-B9B8B9DC1923}"/>
    <cellStyle name="Обычный 6 2 3 2 4 4 6" xfId="7239" xr:uid="{022485C3-67C6-4DBD-8D8D-5E69B3DD061A}"/>
    <cellStyle name="Обычный 6 2 3 2 4 5" xfId="2882" xr:uid="{00000000-0005-0000-0000-00000E080000}"/>
    <cellStyle name="Обычный 6 2 3 2 4 5 2" xfId="8899" xr:uid="{584F34B9-7BB1-4F7D-889D-622E216B12B9}"/>
    <cellStyle name="Обычный 6 2 3 2 4 6" xfId="4126" xr:uid="{00000000-0005-0000-0000-00000F080000}"/>
    <cellStyle name="Обычный 6 2 3 2 4 6 2" xfId="10143" xr:uid="{DF5745DE-1E54-466E-A06C-705D12DE8771}"/>
    <cellStyle name="Обычный 6 2 3 2 4 7" xfId="5370" xr:uid="{00000000-0005-0000-0000-000010080000}"/>
    <cellStyle name="Обычный 6 2 3 2 4 7 2" xfId="11387" xr:uid="{57A9D24D-B0CB-4F71-A5CB-771784CDB237}"/>
    <cellStyle name="Обычный 6 2 3 2 4 8" xfId="1634" xr:uid="{00000000-0005-0000-0000-000011080000}"/>
    <cellStyle name="Обычный 6 2 3 2 4 8 2" xfId="7655" xr:uid="{1FB1D25F-657D-4A2A-881D-E95F2F2955F4}"/>
    <cellStyle name="Обычный 6 2 3 2 4 9" xfId="6622" xr:uid="{B157505A-036B-47D4-A1B8-05C6EB1F9130}"/>
    <cellStyle name="Обычный 6 2 3 2 5" xfId="581" xr:uid="{00000000-0005-0000-0000-000012080000}"/>
    <cellStyle name="Обычный 6 2 3 2 5 2" xfId="1009" xr:uid="{00000000-0005-0000-0000-000013080000}"/>
    <cellStyle name="Обычный 6 2 3 2 5 2 2" xfId="1419" xr:uid="{00000000-0005-0000-0000-000014080000}"/>
    <cellStyle name="Обычный 6 2 3 2 5 2 2 2" xfId="3500" xr:uid="{00000000-0005-0000-0000-000015080000}"/>
    <cellStyle name="Обычный 6 2 3 2 5 2 2 2 2" xfId="9517" xr:uid="{E9D544BB-A648-4E2D-BD75-64A35C3F24BE}"/>
    <cellStyle name="Обычный 6 2 3 2 5 2 2 3" xfId="4744" xr:uid="{00000000-0005-0000-0000-000016080000}"/>
    <cellStyle name="Обычный 6 2 3 2 5 2 2 3 2" xfId="10761" xr:uid="{0DF587D0-8D22-4E75-AEE2-BB29DAB5271D}"/>
    <cellStyle name="Обычный 6 2 3 2 5 2 2 4" xfId="5988" xr:uid="{00000000-0005-0000-0000-000017080000}"/>
    <cellStyle name="Обычный 6 2 3 2 5 2 2 4 2" xfId="12005" xr:uid="{5AE54849-1DB6-464B-A514-57E9232E7DE1}"/>
    <cellStyle name="Обычный 6 2 3 2 5 2 2 5" xfId="2253" xr:uid="{00000000-0005-0000-0000-000018080000}"/>
    <cellStyle name="Обычный 6 2 3 2 5 2 2 5 2" xfId="8273" xr:uid="{9F5835CB-181C-4390-A08E-A70278E25B19}"/>
    <cellStyle name="Обычный 6 2 3 2 5 2 2 6" xfId="7445" xr:uid="{F48EE49F-CA24-4D3A-A83F-33330FAD15CB}"/>
    <cellStyle name="Обычный 6 2 3 2 5 2 3" xfId="2664" xr:uid="{00000000-0005-0000-0000-000019080000}"/>
    <cellStyle name="Обычный 6 2 3 2 5 2 3 2" xfId="3911" xr:uid="{00000000-0005-0000-0000-00001A080000}"/>
    <cellStyle name="Обычный 6 2 3 2 5 2 3 2 2" xfId="9928" xr:uid="{865FA106-A3AA-43F3-BC05-4D03A3481FD5}"/>
    <cellStyle name="Обычный 6 2 3 2 5 2 3 3" xfId="5155" xr:uid="{00000000-0005-0000-0000-00001B080000}"/>
    <cellStyle name="Обычный 6 2 3 2 5 2 3 3 2" xfId="11172" xr:uid="{55EE8EDA-68C2-4C4C-B469-8BDD3A6744B0}"/>
    <cellStyle name="Обычный 6 2 3 2 5 2 3 4" xfId="6399" xr:uid="{00000000-0005-0000-0000-00001C080000}"/>
    <cellStyle name="Обычный 6 2 3 2 5 2 3 4 2" xfId="12416" xr:uid="{DA5DDC56-8588-48EA-8D59-24182F59BC15}"/>
    <cellStyle name="Обычный 6 2 3 2 5 2 3 5" xfId="8684" xr:uid="{F32BF8FC-499D-4BEC-84D2-03496D409DB8}"/>
    <cellStyle name="Обычный 6 2 3 2 5 2 4" xfId="3089" xr:uid="{00000000-0005-0000-0000-00001D080000}"/>
    <cellStyle name="Обычный 6 2 3 2 5 2 4 2" xfId="9106" xr:uid="{A9975056-68B0-4387-9A6A-B2AD326C52B1}"/>
    <cellStyle name="Обычный 6 2 3 2 5 2 5" xfId="4333" xr:uid="{00000000-0005-0000-0000-00001E080000}"/>
    <cellStyle name="Обычный 6 2 3 2 5 2 5 2" xfId="10350" xr:uid="{AB584E89-6349-4AE0-840F-305F842170F0}"/>
    <cellStyle name="Обычный 6 2 3 2 5 2 6" xfId="5577" xr:uid="{00000000-0005-0000-0000-00001F080000}"/>
    <cellStyle name="Обычный 6 2 3 2 5 2 6 2" xfId="11594" xr:uid="{98D41844-E63C-496B-84C8-D2542C52A80A}"/>
    <cellStyle name="Обычный 6 2 3 2 5 2 7" xfId="1842" xr:uid="{00000000-0005-0000-0000-000020080000}"/>
    <cellStyle name="Обычный 6 2 3 2 5 2 7 2" xfId="7862" xr:uid="{D323F65E-2DAE-4568-AAA9-9E58EBFCE738}"/>
    <cellStyle name="Обычный 6 2 3 2 5 2 8" xfId="7035" xr:uid="{641C161B-D355-484F-BBEB-074A02379E23}"/>
    <cellStyle name="Обычный 6 2 3 2 5 3" xfId="801" xr:uid="{00000000-0005-0000-0000-000021080000}"/>
    <cellStyle name="Обычный 6 2 3 2 5 3 2" xfId="3294" xr:uid="{00000000-0005-0000-0000-000022080000}"/>
    <cellStyle name="Обычный 6 2 3 2 5 3 2 2" xfId="9311" xr:uid="{EC6AD634-4D6B-4FE6-9D86-4E55532AB5A8}"/>
    <cellStyle name="Обычный 6 2 3 2 5 3 3" xfId="4538" xr:uid="{00000000-0005-0000-0000-000023080000}"/>
    <cellStyle name="Обычный 6 2 3 2 5 3 3 2" xfId="10555" xr:uid="{03F06F87-1F6F-4CD0-8C0B-E47D8BFCDA3B}"/>
    <cellStyle name="Обычный 6 2 3 2 5 3 4" xfId="5782" xr:uid="{00000000-0005-0000-0000-000024080000}"/>
    <cellStyle name="Обычный 6 2 3 2 5 3 4 2" xfId="11799" xr:uid="{7678C5B2-1082-422B-91D2-515373DEE00C}"/>
    <cellStyle name="Обычный 6 2 3 2 5 3 5" xfId="2047" xr:uid="{00000000-0005-0000-0000-000025080000}"/>
    <cellStyle name="Обычный 6 2 3 2 5 3 5 2" xfId="8067" xr:uid="{E58744BD-5C4E-4B8A-9A0F-9FF7D113D2D7}"/>
    <cellStyle name="Обычный 6 2 3 2 5 3 6" xfId="6830" xr:uid="{44600028-0BE7-493C-AE60-28FF060D6B1D}"/>
    <cellStyle name="Обычный 6 2 3 2 5 4" xfId="1214" xr:uid="{00000000-0005-0000-0000-000026080000}"/>
    <cellStyle name="Обычный 6 2 3 2 5 4 2" xfId="3705" xr:uid="{00000000-0005-0000-0000-000027080000}"/>
    <cellStyle name="Обычный 6 2 3 2 5 4 2 2" xfId="9722" xr:uid="{685C71DB-9C2F-43E5-B79D-28A2FFB0CEA0}"/>
    <cellStyle name="Обычный 6 2 3 2 5 4 3" xfId="4949" xr:uid="{00000000-0005-0000-0000-000028080000}"/>
    <cellStyle name="Обычный 6 2 3 2 5 4 3 2" xfId="10966" xr:uid="{97957050-3111-4225-B685-8F04F42BC776}"/>
    <cellStyle name="Обычный 6 2 3 2 5 4 4" xfId="6193" xr:uid="{00000000-0005-0000-0000-000029080000}"/>
    <cellStyle name="Обычный 6 2 3 2 5 4 4 2" xfId="12210" xr:uid="{38C4C5FF-4447-4D5A-882E-602B1E164E3F}"/>
    <cellStyle name="Обычный 6 2 3 2 5 4 5" xfId="2458" xr:uid="{00000000-0005-0000-0000-00002A080000}"/>
    <cellStyle name="Обычный 6 2 3 2 5 4 5 2" xfId="8478" xr:uid="{03C48DEF-1D3D-4708-B4C1-0F133CF58976}"/>
    <cellStyle name="Обычный 6 2 3 2 5 4 6" xfId="7240" xr:uid="{52FA815B-2FDB-49B0-8E9A-8359211D7316}"/>
    <cellStyle name="Обычный 6 2 3 2 5 5" xfId="2883" xr:uid="{00000000-0005-0000-0000-00002B080000}"/>
    <cellStyle name="Обычный 6 2 3 2 5 5 2" xfId="8900" xr:uid="{968517D0-848D-407F-877E-E5C218C368CF}"/>
    <cellStyle name="Обычный 6 2 3 2 5 6" xfId="4127" xr:uid="{00000000-0005-0000-0000-00002C080000}"/>
    <cellStyle name="Обычный 6 2 3 2 5 6 2" xfId="10144" xr:uid="{FA39D68F-9D88-438A-8739-D8A100F6C3E1}"/>
    <cellStyle name="Обычный 6 2 3 2 5 7" xfId="5371" xr:uid="{00000000-0005-0000-0000-00002D080000}"/>
    <cellStyle name="Обычный 6 2 3 2 5 7 2" xfId="11388" xr:uid="{6A2F1C19-17D9-4D6D-8859-05361D1F7257}"/>
    <cellStyle name="Обычный 6 2 3 2 5 8" xfId="1635" xr:uid="{00000000-0005-0000-0000-00002E080000}"/>
    <cellStyle name="Обычный 6 2 3 2 5 8 2" xfId="7656" xr:uid="{E0A0FFDF-740E-4977-813B-0704FF99DD12}"/>
    <cellStyle name="Обычный 6 2 3 2 5 9" xfId="6623" xr:uid="{D41B4D04-11BA-4377-B33B-DBC8D3C87BE3}"/>
    <cellStyle name="Обычный 6 2 3 2 6" xfId="998" xr:uid="{00000000-0005-0000-0000-00002F080000}"/>
    <cellStyle name="Обычный 6 2 3 2 6 2" xfId="1408" xr:uid="{00000000-0005-0000-0000-000030080000}"/>
    <cellStyle name="Обычный 6 2 3 2 6 2 2" xfId="3489" xr:uid="{00000000-0005-0000-0000-000031080000}"/>
    <cellStyle name="Обычный 6 2 3 2 6 2 2 2" xfId="9506" xr:uid="{D57EEA1C-C58A-463C-85FB-FD19887A7A3F}"/>
    <cellStyle name="Обычный 6 2 3 2 6 2 3" xfId="4733" xr:uid="{00000000-0005-0000-0000-000032080000}"/>
    <cellStyle name="Обычный 6 2 3 2 6 2 3 2" xfId="10750" xr:uid="{F2B8DA34-F90B-4076-AA29-2CE6A20C750A}"/>
    <cellStyle name="Обычный 6 2 3 2 6 2 4" xfId="5977" xr:uid="{00000000-0005-0000-0000-000033080000}"/>
    <cellStyle name="Обычный 6 2 3 2 6 2 4 2" xfId="11994" xr:uid="{48E13B20-FC1C-4E4C-A3EE-33F1F061A72D}"/>
    <cellStyle name="Обычный 6 2 3 2 6 2 5" xfId="2242" xr:uid="{00000000-0005-0000-0000-000034080000}"/>
    <cellStyle name="Обычный 6 2 3 2 6 2 5 2" xfId="8262" xr:uid="{E9CBF8C4-842F-4322-AAFE-8D0494001495}"/>
    <cellStyle name="Обычный 6 2 3 2 6 2 6" xfId="7434" xr:uid="{8C7F300A-EC6E-4401-B7C8-452C45ADA5C4}"/>
    <cellStyle name="Обычный 6 2 3 2 6 3" xfId="2653" xr:uid="{00000000-0005-0000-0000-000035080000}"/>
    <cellStyle name="Обычный 6 2 3 2 6 3 2" xfId="3900" xr:uid="{00000000-0005-0000-0000-000036080000}"/>
    <cellStyle name="Обычный 6 2 3 2 6 3 2 2" xfId="9917" xr:uid="{A9C3D0AC-389E-4493-BA53-DB32AE0FC77D}"/>
    <cellStyle name="Обычный 6 2 3 2 6 3 3" xfId="5144" xr:uid="{00000000-0005-0000-0000-000037080000}"/>
    <cellStyle name="Обычный 6 2 3 2 6 3 3 2" xfId="11161" xr:uid="{AC8E5FAB-A224-4618-B8F3-37C2CA2BD6CB}"/>
    <cellStyle name="Обычный 6 2 3 2 6 3 4" xfId="6388" xr:uid="{00000000-0005-0000-0000-000038080000}"/>
    <cellStyle name="Обычный 6 2 3 2 6 3 4 2" xfId="12405" xr:uid="{226BA287-609F-45D5-A26C-AA97350E1AFA}"/>
    <cellStyle name="Обычный 6 2 3 2 6 3 5" xfId="8673" xr:uid="{440EDAE4-FF11-4D3D-954B-5F8CFD4762A9}"/>
    <cellStyle name="Обычный 6 2 3 2 6 4" xfId="3078" xr:uid="{00000000-0005-0000-0000-000039080000}"/>
    <cellStyle name="Обычный 6 2 3 2 6 4 2" xfId="9095" xr:uid="{DA50C4BC-B33B-42CE-9530-99F9656396A0}"/>
    <cellStyle name="Обычный 6 2 3 2 6 5" xfId="4322" xr:uid="{00000000-0005-0000-0000-00003A080000}"/>
    <cellStyle name="Обычный 6 2 3 2 6 5 2" xfId="10339" xr:uid="{60C9BE5C-CC19-479A-9E6A-C1E88D12BA2F}"/>
    <cellStyle name="Обычный 6 2 3 2 6 6" xfId="5566" xr:uid="{00000000-0005-0000-0000-00003B080000}"/>
    <cellStyle name="Обычный 6 2 3 2 6 6 2" xfId="11583" xr:uid="{12F4EA28-8FAD-4D02-9CBC-82C7127ECCA4}"/>
    <cellStyle name="Обычный 6 2 3 2 6 7" xfId="1831" xr:uid="{00000000-0005-0000-0000-00003C080000}"/>
    <cellStyle name="Обычный 6 2 3 2 6 7 2" xfId="7851" xr:uid="{D2F856EB-F38A-4604-AA93-3B673E066E78}"/>
    <cellStyle name="Обычный 6 2 3 2 6 8" xfId="7024" xr:uid="{2F83652C-D95F-4A2F-82FA-5EAB48865BA0}"/>
    <cellStyle name="Обычный 6 2 3 2 7" xfId="790" xr:uid="{00000000-0005-0000-0000-00003D080000}"/>
    <cellStyle name="Обычный 6 2 3 2 7 2" xfId="3283" xr:uid="{00000000-0005-0000-0000-00003E080000}"/>
    <cellStyle name="Обычный 6 2 3 2 7 2 2" xfId="9300" xr:uid="{3ECAF4D0-1A21-4749-BF5E-C2A0B984633B}"/>
    <cellStyle name="Обычный 6 2 3 2 7 3" xfId="4527" xr:uid="{00000000-0005-0000-0000-00003F080000}"/>
    <cellStyle name="Обычный 6 2 3 2 7 3 2" xfId="10544" xr:uid="{A351C6C6-60EF-4CBE-85DC-62258E5DC992}"/>
    <cellStyle name="Обычный 6 2 3 2 7 4" xfId="5771" xr:uid="{00000000-0005-0000-0000-000040080000}"/>
    <cellStyle name="Обычный 6 2 3 2 7 4 2" xfId="11788" xr:uid="{29D01EA1-A0B3-46B9-980D-BF87B2C0D2B2}"/>
    <cellStyle name="Обычный 6 2 3 2 7 5" xfId="2036" xr:uid="{00000000-0005-0000-0000-000041080000}"/>
    <cellStyle name="Обычный 6 2 3 2 7 5 2" xfId="8056" xr:uid="{4A52D396-C4B0-493E-A39E-DA39EA00608A}"/>
    <cellStyle name="Обычный 6 2 3 2 7 6" xfId="6819" xr:uid="{67B85B28-7429-4AC3-8E26-70C74F271C27}"/>
    <cellStyle name="Обычный 6 2 3 2 8" xfId="1203" xr:uid="{00000000-0005-0000-0000-000042080000}"/>
    <cellStyle name="Обычный 6 2 3 2 8 2" xfId="3694" xr:uid="{00000000-0005-0000-0000-000043080000}"/>
    <cellStyle name="Обычный 6 2 3 2 8 2 2" xfId="9711" xr:uid="{40EC5613-83BA-45E1-81B3-526234782394}"/>
    <cellStyle name="Обычный 6 2 3 2 8 3" xfId="4938" xr:uid="{00000000-0005-0000-0000-000044080000}"/>
    <cellStyle name="Обычный 6 2 3 2 8 3 2" xfId="10955" xr:uid="{7F36B1EA-5557-4489-9EA7-F092469A25A7}"/>
    <cellStyle name="Обычный 6 2 3 2 8 4" xfId="6182" xr:uid="{00000000-0005-0000-0000-000045080000}"/>
    <cellStyle name="Обычный 6 2 3 2 8 4 2" xfId="12199" xr:uid="{A8133052-13DE-498F-B502-04A74856B78E}"/>
    <cellStyle name="Обычный 6 2 3 2 8 5" xfId="2447" xr:uid="{00000000-0005-0000-0000-000046080000}"/>
    <cellStyle name="Обычный 6 2 3 2 8 5 2" xfId="8467" xr:uid="{E7C3F2D1-5EB7-4985-9CAD-005ADDAD656D}"/>
    <cellStyle name="Обычный 6 2 3 2 8 6" xfId="7229" xr:uid="{4A258623-2B4B-4025-951C-E37B0A3A5DB6}"/>
    <cellStyle name="Обычный 6 2 3 2 9" xfId="2872" xr:uid="{00000000-0005-0000-0000-000047080000}"/>
    <cellStyle name="Обычный 6 2 3 2 9 2" xfId="8889" xr:uid="{BD0C3CEA-0D71-48FB-B2DA-1D6ED1FA0835}"/>
    <cellStyle name="Обычный 6 2 3 3" xfId="582" xr:uid="{00000000-0005-0000-0000-000048080000}"/>
    <cellStyle name="Обычный 6 2 3 3 10" xfId="5372" xr:uid="{00000000-0005-0000-0000-000049080000}"/>
    <cellStyle name="Обычный 6 2 3 3 10 2" xfId="11389" xr:uid="{EA22595E-3300-45DE-87BD-425EC36615DB}"/>
    <cellStyle name="Обычный 6 2 3 3 11" xfId="1636" xr:uid="{00000000-0005-0000-0000-00004A080000}"/>
    <cellStyle name="Обычный 6 2 3 3 11 2" xfId="7657" xr:uid="{DEAD0081-3FBD-4162-B1D6-483E919C7DC9}"/>
    <cellStyle name="Обычный 6 2 3 3 12" xfId="6624" xr:uid="{B007964B-483D-4A8D-A4C7-088BF4B4B3F9}"/>
    <cellStyle name="Обычный 6 2 3 3 2" xfId="583" xr:uid="{00000000-0005-0000-0000-00004B080000}"/>
    <cellStyle name="Обычный 6 2 3 3 2 10" xfId="1637" xr:uid="{00000000-0005-0000-0000-00004C080000}"/>
    <cellStyle name="Обычный 6 2 3 3 2 10 2" xfId="7658" xr:uid="{A095F676-53FE-4709-A68D-0169A3014EEB}"/>
    <cellStyle name="Обычный 6 2 3 3 2 11" xfId="6625" xr:uid="{F1240A38-4788-423F-A32E-7E86226009D6}"/>
    <cellStyle name="Обычный 6 2 3 3 2 2" xfId="584" xr:uid="{00000000-0005-0000-0000-00004D080000}"/>
    <cellStyle name="Обычный 6 2 3 3 2 2 2" xfId="1012" xr:uid="{00000000-0005-0000-0000-00004E080000}"/>
    <cellStyle name="Обычный 6 2 3 3 2 2 2 2" xfId="1422" xr:uid="{00000000-0005-0000-0000-00004F080000}"/>
    <cellStyle name="Обычный 6 2 3 3 2 2 2 2 2" xfId="3503" xr:uid="{00000000-0005-0000-0000-000050080000}"/>
    <cellStyle name="Обычный 6 2 3 3 2 2 2 2 2 2" xfId="9520" xr:uid="{17644E4B-18D0-4F86-A5AA-6EB58A57DDA9}"/>
    <cellStyle name="Обычный 6 2 3 3 2 2 2 2 3" xfId="4747" xr:uid="{00000000-0005-0000-0000-000051080000}"/>
    <cellStyle name="Обычный 6 2 3 3 2 2 2 2 3 2" xfId="10764" xr:uid="{0BC2029E-D12B-4475-B08C-6DF5700006BA}"/>
    <cellStyle name="Обычный 6 2 3 3 2 2 2 2 4" xfId="5991" xr:uid="{00000000-0005-0000-0000-000052080000}"/>
    <cellStyle name="Обычный 6 2 3 3 2 2 2 2 4 2" xfId="12008" xr:uid="{7EA6189F-E4FF-4D79-B005-4A53B555BA40}"/>
    <cellStyle name="Обычный 6 2 3 3 2 2 2 2 5" xfId="2256" xr:uid="{00000000-0005-0000-0000-000053080000}"/>
    <cellStyle name="Обычный 6 2 3 3 2 2 2 2 5 2" xfId="8276" xr:uid="{B469B299-BC9A-4EF9-94AD-4B5D7D78195F}"/>
    <cellStyle name="Обычный 6 2 3 3 2 2 2 2 6" xfId="7448" xr:uid="{495F0BD7-B007-4143-9948-4F9A68EA670A}"/>
    <cellStyle name="Обычный 6 2 3 3 2 2 2 3" xfId="2667" xr:uid="{00000000-0005-0000-0000-000054080000}"/>
    <cellStyle name="Обычный 6 2 3 3 2 2 2 3 2" xfId="3914" xr:uid="{00000000-0005-0000-0000-000055080000}"/>
    <cellStyle name="Обычный 6 2 3 3 2 2 2 3 2 2" xfId="9931" xr:uid="{B45EFA15-573D-4177-AE80-76CB080F2784}"/>
    <cellStyle name="Обычный 6 2 3 3 2 2 2 3 3" xfId="5158" xr:uid="{00000000-0005-0000-0000-000056080000}"/>
    <cellStyle name="Обычный 6 2 3 3 2 2 2 3 3 2" xfId="11175" xr:uid="{74776D12-057C-4B30-8006-0578D37B1306}"/>
    <cellStyle name="Обычный 6 2 3 3 2 2 2 3 4" xfId="6402" xr:uid="{00000000-0005-0000-0000-000057080000}"/>
    <cellStyle name="Обычный 6 2 3 3 2 2 2 3 4 2" xfId="12419" xr:uid="{F311D74F-071B-4B68-BB50-B5117C34B036}"/>
    <cellStyle name="Обычный 6 2 3 3 2 2 2 3 5" xfId="8687" xr:uid="{AD2008DC-F204-4BA8-AD49-E4E8F4C4A53E}"/>
    <cellStyle name="Обычный 6 2 3 3 2 2 2 4" xfId="3092" xr:uid="{00000000-0005-0000-0000-000058080000}"/>
    <cellStyle name="Обычный 6 2 3 3 2 2 2 4 2" xfId="9109" xr:uid="{C13A9BDC-CE34-48ED-AE80-2B79C81FA8A2}"/>
    <cellStyle name="Обычный 6 2 3 3 2 2 2 5" xfId="4336" xr:uid="{00000000-0005-0000-0000-000059080000}"/>
    <cellStyle name="Обычный 6 2 3 3 2 2 2 5 2" xfId="10353" xr:uid="{116E5588-5BFB-4053-9773-60E985594959}"/>
    <cellStyle name="Обычный 6 2 3 3 2 2 2 6" xfId="5580" xr:uid="{00000000-0005-0000-0000-00005A080000}"/>
    <cellStyle name="Обычный 6 2 3 3 2 2 2 6 2" xfId="11597" xr:uid="{39DDF697-21CC-4DBA-B492-7DE6E3943B94}"/>
    <cellStyle name="Обычный 6 2 3 3 2 2 2 7" xfId="1845" xr:uid="{00000000-0005-0000-0000-00005B080000}"/>
    <cellStyle name="Обычный 6 2 3 3 2 2 2 7 2" xfId="7865" xr:uid="{9891ACA5-29FC-4CE0-9670-AF55591DF591}"/>
    <cellStyle name="Обычный 6 2 3 3 2 2 2 8" xfId="7038" xr:uid="{16C8CD2A-2784-4AD6-9F5E-2FFDFB94ACEC}"/>
    <cellStyle name="Обычный 6 2 3 3 2 2 3" xfId="804" xr:uid="{00000000-0005-0000-0000-00005C080000}"/>
    <cellStyle name="Обычный 6 2 3 3 2 2 3 2" xfId="3297" xr:uid="{00000000-0005-0000-0000-00005D080000}"/>
    <cellStyle name="Обычный 6 2 3 3 2 2 3 2 2" xfId="9314" xr:uid="{71D525E5-C257-479C-BBAE-DE1A759E8225}"/>
    <cellStyle name="Обычный 6 2 3 3 2 2 3 3" xfId="4541" xr:uid="{00000000-0005-0000-0000-00005E080000}"/>
    <cellStyle name="Обычный 6 2 3 3 2 2 3 3 2" xfId="10558" xr:uid="{72D1207F-B618-4EF1-A89B-F2E3D822514D}"/>
    <cellStyle name="Обычный 6 2 3 3 2 2 3 4" xfId="5785" xr:uid="{00000000-0005-0000-0000-00005F080000}"/>
    <cellStyle name="Обычный 6 2 3 3 2 2 3 4 2" xfId="11802" xr:uid="{3ACE80AA-0A46-419D-953B-4AF6C67B9505}"/>
    <cellStyle name="Обычный 6 2 3 3 2 2 3 5" xfId="2050" xr:uid="{00000000-0005-0000-0000-000060080000}"/>
    <cellStyle name="Обычный 6 2 3 3 2 2 3 5 2" xfId="8070" xr:uid="{46A9A5C0-7130-4D0C-9EDA-C45857E8764E}"/>
    <cellStyle name="Обычный 6 2 3 3 2 2 3 6" xfId="6833" xr:uid="{30603C18-F37F-4066-B0C4-D62FF2B7FB7A}"/>
    <cellStyle name="Обычный 6 2 3 3 2 2 4" xfId="1217" xr:uid="{00000000-0005-0000-0000-000061080000}"/>
    <cellStyle name="Обычный 6 2 3 3 2 2 4 2" xfId="3708" xr:uid="{00000000-0005-0000-0000-000062080000}"/>
    <cellStyle name="Обычный 6 2 3 3 2 2 4 2 2" xfId="9725" xr:uid="{42E4F07E-C78A-418C-A406-5EC995142099}"/>
    <cellStyle name="Обычный 6 2 3 3 2 2 4 3" xfId="4952" xr:uid="{00000000-0005-0000-0000-000063080000}"/>
    <cellStyle name="Обычный 6 2 3 3 2 2 4 3 2" xfId="10969" xr:uid="{ECD6A3E7-7DE1-4CFA-8A31-16D03A650065}"/>
    <cellStyle name="Обычный 6 2 3 3 2 2 4 4" xfId="6196" xr:uid="{00000000-0005-0000-0000-000064080000}"/>
    <cellStyle name="Обычный 6 2 3 3 2 2 4 4 2" xfId="12213" xr:uid="{59C572E8-D358-4A93-BA56-41024E48B841}"/>
    <cellStyle name="Обычный 6 2 3 3 2 2 4 5" xfId="2461" xr:uid="{00000000-0005-0000-0000-000065080000}"/>
    <cellStyle name="Обычный 6 2 3 3 2 2 4 5 2" xfId="8481" xr:uid="{A5500A92-5C35-4FE0-8F61-D05652643F04}"/>
    <cellStyle name="Обычный 6 2 3 3 2 2 4 6" xfId="7243" xr:uid="{5720EAB8-C444-4742-B1F1-BA96194E52FB}"/>
    <cellStyle name="Обычный 6 2 3 3 2 2 5" xfId="2886" xr:uid="{00000000-0005-0000-0000-000066080000}"/>
    <cellStyle name="Обычный 6 2 3 3 2 2 5 2" xfId="8903" xr:uid="{B377A2D9-D2EF-4174-8A62-F0B8535F5A50}"/>
    <cellStyle name="Обычный 6 2 3 3 2 2 6" xfId="4130" xr:uid="{00000000-0005-0000-0000-000067080000}"/>
    <cellStyle name="Обычный 6 2 3 3 2 2 6 2" xfId="10147" xr:uid="{6643CC1A-2B30-4BE5-848B-3FC934EB64C9}"/>
    <cellStyle name="Обычный 6 2 3 3 2 2 7" xfId="5374" xr:uid="{00000000-0005-0000-0000-000068080000}"/>
    <cellStyle name="Обычный 6 2 3 3 2 2 7 2" xfId="11391" xr:uid="{CEB228A3-7C9E-4781-BABF-5CAEA199BDBA}"/>
    <cellStyle name="Обычный 6 2 3 3 2 2 8" xfId="1638" xr:uid="{00000000-0005-0000-0000-000069080000}"/>
    <cellStyle name="Обычный 6 2 3 3 2 2 8 2" xfId="7659" xr:uid="{8E7D0E83-BC88-49FF-922A-9C66947AE0DE}"/>
    <cellStyle name="Обычный 6 2 3 3 2 2 9" xfId="6626" xr:uid="{744A1679-8F0D-4EF7-AC5A-38C5E6E58ACC}"/>
    <cellStyle name="Обычный 6 2 3 3 2 3" xfId="585" xr:uid="{00000000-0005-0000-0000-00006A080000}"/>
    <cellStyle name="Обычный 6 2 3 3 2 3 2" xfId="1013" xr:uid="{00000000-0005-0000-0000-00006B080000}"/>
    <cellStyle name="Обычный 6 2 3 3 2 3 2 2" xfId="1423" xr:uid="{00000000-0005-0000-0000-00006C080000}"/>
    <cellStyle name="Обычный 6 2 3 3 2 3 2 2 2" xfId="3504" xr:uid="{00000000-0005-0000-0000-00006D080000}"/>
    <cellStyle name="Обычный 6 2 3 3 2 3 2 2 2 2" xfId="9521" xr:uid="{EA382F5D-4A72-49E7-B8AD-CAB6E1D4EA2A}"/>
    <cellStyle name="Обычный 6 2 3 3 2 3 2 2 3" xfId="4748" xr:uid="{00000000-0005-0000-0000-00006E080000}"/>
    <cellStyle name="Обычный 6 2 3 3 2 3 2 2 3 2" xfId="10765" xr:uid="{E6235E81-FA00-4695-9677-0A6557AB704C}"/>
    <cellStyle name="Обычный 6 2 3 3 2 3 2 2 4" xfId="5992" xr:uid="{00000000-0005-0000-0000-00006F080000}"/>
    <cellStyle name="Обычный 6 2 3 3 2 3 2 2 4 2" xfId="12009" xr:uid="{3B6F3CF9-5824-4BA8-BF42-8582FF36AAB6}"/>
    <cellStyle name="Обычный 6 2 3 3 2 3 2 2 5" xfId="2257" xr:uid="{00000000-0005-0000-0000-000070080000}"/>
    <cellStyle name="Обычный 6 2 3 3 2 3 2 2 5 2" xfId="8277" xr:uid="{9BEE0301-2D34-4A16-A2FF-A4323CBB9382}"/>
    <cellStyle name="Обычный 6 2 3 3 2 3 2 2 6" xfId="7449" xr:uid="{0614DADA-FA4F-4C16-BC81-7E7DCA918F21}"/>
    <cellStyle name="Обычный 6 2 3 3 2 3 2 3" xfId="2668" xr:uid="{00000000-0005-0000-0000-000071080000}"/>
    <cellStyle name="Обычный 6 2 3 3 2 3 2 3 2" xfId="3915" xr:uid="{00000000-0005-0000-0000-000072080000}"/>
    <cellStyle name="Обычный 6 2 3 3 2 3 2 3 2 2" xfId="9932" xr:uid="{D55C03C8-1B4F-4A75-AAA9-F4C37F1FA11C}"/>
    <cellStyle name="Обычный 6 2 3 3 2 3 2 3 3" xfId="5159" xr:uid="{00000000-0005-0000-0000-000073080000}"/>
    <cellStyle name="Обычный 6 2 3 3 2 3 2 3 3 2" xfId="11176" xr:uid="{A883A698-DDB4-4019-9BC0-1C7C66CB8974}"/>
    <cellStyle name="Обычный 6 2 3 3 2 3 2 3 4" xfId="6403" xr:uid="{00000000-0005-0000-0000-000074080000}"/>
    <cellStyle name="Обычный 6 2 3 3 2 3 2 3 4 2" xfId="12420" xr:uid="{E6DDBD6A-6C0E-490D-B9AD-155CBB0C7172}"/>
    <cellStyle name="Обычный 6 2 3 3 2 3 2 3 5" xfId="8688" xr:uid="{105F8053-75A7-4583-866C-C771B02CE496}"/>
    <cellStyle name="Обычный 6 2 3 3 2 3 2 4" xfId="3093" xr:uid="{00000000-0005-0000-0000-000075080000}"/>
    <cellStyle name="Обычный 6 2 3 3 2 3 2 4 2" xfId="9110" xr:uid="{E00E439B-87CF-4708-A712-9B9BFF1E4923}"/>
    <cellStyle name="Обычный 6 2 3 3 2 3 2 5" xfId="4337" xr:uid="{00000000-0005-0000-0000-000076080000}"/>
    <cellStyle name="Обычный 6 2 3 3 2 3 2 5 2" xfId="10354" xr:uid="{F777C1C3-CCD1-4CD4-9DB5-7F80BAACCE9D}"/>
    <cellStyle name="Обычный 6 2 3 3 2 3 2 6" xfId="5581" xr:uid="{00000000-0005-0000-0000-000077080000}"/>
    <cellStyle name="Обычный 6 2 3 3 2 3 2 6 2" xfId="11598" xr:uid="{B6B6DD0F-5E77-44AA-ACE9-5E8753B5E2D5}"/>
    <cellStyle name="Обычный 6 2 3 3 2 3 2 7" xfId="1846" xr:uid="{00000000-0005-0000-0000-000078080000}"/>
    <cellStyle name="Обычный 6 2 3 3 2 3 2 7 2" xfId="7866" xr:uid="{D2CD743D-2C0E-4E33-A255-61A0815506A3}"/>
    <cellStyle name="Обычный 6 2 3 3 2 3 2 8" xfId="7039" xr:uid="{C9E34C5C-127E-4595-9390-CDEB0D8ECB00}"/>
    <cellStyle name="Обычный 6 2 3 3 2 3 3" xfId="805" xr:uid="{00000000-0005-0000-0000-000079080000}"/>
    <cellStyle name="Обычный 6 2 3 3 2 3 3 2" xfId="3298" xr:uid="{00000000-0005-0000-0000-00007A080000}"/>
    <cellStyle name="Обычный 6 2 3 3 2 3 3 2 2" xfId="9315" xr:uid="{ABF9EF90-F0B6-4E16-B9CC-2DF7A11F5FF5}"/>
    <cellStyle name="Обычный 6 2 3 3 2 3 3 3" xfId="4542" xr:uid="{00000000-0005-0000-0000-00007B080000}"/>
    <cellStyle name="Обычный 6 2 3 3 2 3 3 3 2" xfId="10559" xr:uid="{AD323ACB-2A59-4677-8196-B996903C4A2D}"/>
    <cellStyle name="Обычный 6 2 3 3 2 3 3 4" xfId="5786" xr:uid="{00000000-0005-0000-0000-00007C080000}"/>
    <cellStyle name="Обычный 6 2 3 3 2 3 3 4 2" xfId="11803" xr:uid="{10CF6A23-575C-4676-AC02-07B9C5F5F1C5}"/>
    <cellStyle name="Обычный 6 2 3 3 2 3 3 5" xfId="2051" xr:uid="{00000000-0005-0000-0000-00007D080000}"/>
    <cellStyle name="Обычный 6 2 3 3 2 3 3 5 2" xfId="8071" xr:uid="{806B0195-D982-484A-9741-B9E488326678}"/>
    <cellStyle name="Обычный 6 2 3 3 2 3 3 6" xfId="6834" xr:uid="{64F38C06-416F-4F48-9BE2-9C8177D19A49}"/>
    <cellStyle name="Обычный 6 2 3 3 2 3 4" xfId="1218" xr:uid="{00000000-0005-0000-0000-00007E080000}"/>
    <cellStyle name="Обычный 6 2 3 3 2 3 4 2" xfId="3709" xr:uid="{00000000-0005-0000-0000-00007F080000}"/>
    <cellStyle name="Обычный 6 2 3 3 2 3 4 2 2" xfId="9726" xr:uid="{294BE6CA-BC24-424F-8D57-DE843C42B096}"/>
    <cellStyle name="Обычный 6 2 3 3 2 3 4 3" xfId="4953" xr:uid="{00000000-0005-0000-0000-000080080000}"/>
    <cellStyle name="Обычный 6 2 3 3 2 3 4 3 2" xfId="10970" xr:uid="{B2A81AD3-CA48-4B24-96C1-0C42A2F09C00}"/>
    <cellStyle name="Обычный 6 2 3 3 2 3 4 4" xfId="6197" xr:uid="{00000000-0005-0000-0000-000081080000}"/>
    <cellStyle name="Обычный 6 2 3 3 2 3 4 4 2" xfId="12214" xr:uid="{B9BD7A53-3E2B-44ED-8505-C7D5B50F01F2}"/>
    <cellStyle name="Обычный 6 2 3 3 2 3 4 5" xfId="2462" xr:uid="{00000000-0005-0000-0000-000082080000}"/>
    <cellStyle name="Обычный 6 2 3 3 2 3 4 5 2" xfId="8482" xr:uid="{9CE53159-E3EE-4051-9598-C98C964112DE}"/>
    <cellStyle name="Обычный 6 2 3 3 2 3 4 6" xfId="7244" xr:uid="{A499BD6E-B171-4667-8688-33BC2B49CD1D}"/>
    <cellStyle name="Обычный 6 2 3 3 2 3 5" xfId="2887" xr:uid="{00000000-0005-0000-0000-000083080000}"/>
    <cellStyle name="Обычный 6 2 3 3 2 3 5 2" xfId="8904" xr:uid="{861997CB-C675-4145-9ACE-0E7495F8DD3A}"/>
    <cellStyle name="Обычный 6 2 3 3 2 3 6" xfId="4131" xr:uid="{00000000-0005-0000-0000-000084080000}"/>
    <cellStyle name="Обычный 6 2 3 3 2 3 6 2" xfId="10148" xr:uid="{13630E0E-244D-44F3-BDD4-61ED1014B4DB}"/>
    <cellStyle name="Обычный 6 2 3 3 2 3 7" xfId="5375" xr:uid="{00000000-0005-0000-0000-000085080000}"/>
    <cellStyle name="Обычный 6 2 3 3 2 3 7 2" xfId="11392" xr:uid="{CE79B96E-5D3A-4A89-92AE-0B592D083797}"/>
    <cellStyle name="Обычный 6 2 3 3 2 3 8" xfId="1639" xr:uid="{00000000-0005-0000-0000-000086080000}"/>
    <cellStyle name="Обычный 6 2 3 3 2 3 8 2" xfId="7660" xr:uid="{F6F8C237-2620-4424-B7FF-97A8A61FD457}"/>
    <cellStyle name="Обычный 6 2 3 3 2 3 9" xfId="6627" xr:uid="{4E8EABCA-BEF8-46C1-B689-A29ACF5BDFB1}"/>
    <cellStyle name="Обычный 6 2 3 3 2 4" xfId="1011" xr:uid="{00000000-0005-0000-0000-000087080000}"/>
    <cellStyle name="Обычный 6 2 3 3 2 4 2" xfId="1421" xr:uid="{00000000-0005-0000-0000-000088080000}"/>
    <cellStyle name="Обычный 6 2 3 3 2 4 2 2" xfId="3502" xr:uid="{00000000-0005-0000-0000-000089080000}"/>
    <cellStyle name="Обычный 6 2 3 3 2 4 2 2 2" xfId="9519" xr:uid="{F99336B9-623A-4425-B5EA-47A84BE15EC0}"/>
    <cellStyle name="Обычный 6 2 3 3 2 4 2 3" xfId="4746" xr:uid="{00000000-0005-0000-0000-00008A080000}"/>
    <cellStyle name="Обычный 6 2 3 3 2 4 2 3 2" xfId="10763" xr:uid="{AA71A44D-0D00-4C5F-8BB7-937FBDB0BB6B}"/>
    <cellStyle name="Обычный 6 2 3 3 2 4 2 4" xfId="5990" xr:uid="{00000000-0005-0000-0000-00008B080000}"/>
    <cellStyle name="Обычный 6 2 3 3 2 4 2 4 2" xfId="12007" xr:uid="{1EF8DF2D-DD4B-4232-8EFB-21B92F2E051B}"/>
    <cellStyle name="Обычный 6 2 3 3 2 4 2 5" xfId="2255" xr:uid="{00000000-0005-0000-0000-00008C080000}"/>
    <cellStyle name="Обычный 6 2 3 3 2 4 2 5 2" xfId="8275" xr:uid="{0EFF4FF2-5E26-44F4-9A82-6D364D8944FC}"/>
    <cellStyle name="Обычный 6 2 3 3 2 4 2 6" xfId="7447" xr:uid="{64152720-206D-4D56-B3FA-3E33FE31CC2C}"/>
    <cellStyle name="Обычный 6 2 3 3 2 4 3" xfId="2666" xr:uid="{00000000-0005-0000-0000-00008D080000}"/>
    <cellStyle name="Обычный 6 2 3 3 2 4 3 2" xfId="3913" xr:uid="{00000000-0005-0000-0000-00008E080000}"/>
    <cellStyle name="Обычный 6 2 3 3 2 4 3 2 2" xfId="9930" xr:uid="{2CD7D4E4-2E7C-483A-A0F5-866BBA53E6D2}"/>
    <cellStyle name="Обычный 6 2 3 3 2 4 3 3" xfId="5157" xr:uid="{00000000-0005-0000-0000-00008F080000}"/>
    <cellStyle name="Обычный 6 2 3 3 2 4 3 3 2" xfId="11174" xr:uid="{021B0F5D-CA75-4CC1-8F27-213E8F1BBD41}"/>
    <cellStyle name="Обычный 6 2 3 3 2 4 3 4" xfId="6401" xr:uid="{00000000-0005-0000-0000-000090080000}"/>
    <cellStyle name="Обычный 6 2 3 3 2 4 3 4 2" xfId="12418" xr:uid="{76F653D8-484C-4D8C-BAF4-AEFAEC216208}"/>
    <cellStyle name="Обычный 6 2 3 3 2 4 3 5" xfId="8686" xr:uid="{D90BCF78-D85A-4A20-A4E3-864A6615E857}"/>
    <cellStyle name="Обычный 6 2 3 3 2 4 4" xfId="3091" xr:uid="{00000000-0005-0000-0000-000091080000}"/>
    <cellStyle name="Обычный 6 2 3 3 2 4 4 2" xfId="9108" xr:uid="{C71AC780-B14A-428B-8CE1-11B248ED6299}"/>
    <cellStyle name="Обычный 6 2 3 3 2 4 5" xfId="4335" xr:uid="{00000000-0005-0000-0000-000092080000}"/>
    <cellStyle name="Обычный 6 2 3 3 2 4 5 2" xfId="10352" xr:uid="{8EAF5045-0E70-4F42-8871-B3042EFEAB4E}"/>
    <cellStyle name="Обычный 6 2 3 3 2 4 6" xfId="5579" xr:uid="{00000000-0005-0000-0000-000093080000}"/>
    <cellStyle name="Обычный 6 2 3 3 2 4 6 2" xfId="11596" xr:uid="{B52551AF-6F63-432F-A892-6F255C994934}"/>
    <cellStyle name="Обычный 6 2 3 3 2 4 7" xfId="1844" xr:uid="{00000000-0005-0000-0000-000094080000}"/>
    <cellStyle name="Обычный 6 2 3 3 2 4 7 2" xfId="7864" xr:uid="{177534FA-4666-4FC4-9B90-F25F3EDB04F1}"/>
    <cellStyle name="Обычный 6 2 3 3 2 4 8" xfId="7037" xr:uid="{20234C52-D437-4EB5-919A-74E6A88C8A06}"/>
    <cellStyle name="Обычный 6 2 3 3 2 5" xfId="803" xr:uid="{00000000-0005-0000-0000-000095080000}"/>
    <cellStyle name="Обычный 6 2 3 3 2 5 2" xfId="3296" xr:uid="{00000000-0005-0000-0000-000096080000}"/>
    <cellStyle name="Обычный 6 2 3 3 2 5 2 2" xfId="9313" xr:uid="{2BB3033E-7F9A-494A-8E42-374F522CDC64}"/>
    <cellStyle name="Обычный 6 2 3 3 2 5 3" xfId="4540" xr:uid="{00000000-0005-0000-0000-000097080000}"/>
    <cellStyle name="Обычный 6 2 3 3 2 5 3 2" xfId="10557" xr:uid="{0B0CAE89-5922-483D-98EC-C4C23DA48425}"/>
    <cellStyle name="Обычный 6 2 3 3 2 5 4" xfId="5784" xr:uid="{00000000-0005-0000-0000-000098080000}"/>
    <cellStyle name="Обычный 6 2 3 3 2 5 4 2" xfId="11801" xr:uid="{F9F5661B-1413-4E00-BAB3-CDF3E0D2102D}"/>
    <cellStyle name="Обычный 6 2 3 3 2 5 5" xfId="2049" xr:uid="{00000000-0005-0000-0000-000099080000}"/>
    <cellStyle name="Обычный 6 2 3 3 2 5 5 2" xfId="8069" xr:uid="{28BB6699-9B82-41F8-8D90-EAF076095A0A}"/>
    <cellStyle name="Обычный 6 2 3 3 2 5 6" xfId="6832" xr:uid="{1FF42339-40F3-4DC5-B255-2D9CD5ACB1D1}"/>
    <cellStyle name="Обычный 6 2 3 3 2 6" xfId="1216" xr:uid="{00000000-0005-0000-0000-00009A080000}"/>
    <cellStyle name="Обычный 6 2 3 3 2 6 2" xfId="3707" xr:uid="{00000000-0005-0000-0000-00009B080000}"/>
    <cellStyle name="Обычный 6 2 3 3 2 6 2 2" xfId="9724" xr:uid="{3B79F4AD-6B43-4AD1-970D-E25AAC1B51A7}"/>
    <cellStyle name="Обычный 6 2 3 3 2 6 3" xfId="4951" xr:uid="{00000000-0005-0000-0000-00009C080000}"/>
    <cellStyle name="Обычный 6 2 3 3 2 6 3 2" xfId="10968" xr:uid="{CA12D5F3-E208-4350-BAC1-126ECD60468A}"/>
    <cellStyle name="Обычный 6 2 3 3 2 6 4" xfId="6195" xr:uid="{00000000-0005-0000-0000-00009D080000}"/>
    <cellStyle name="Обычный 6 2 3 3 2 6 4 2" xfId="12212" xr:uid="{6842CD43-221B-4AA4-AAD0-294F9E298167}"/>
    <cellStyle name="Обычный 6 2 3 3 2 6 5" xfId="2460" xr:uid="{00000000-0005-0000-0000-00009E080000}"/>
    <cellStyle name="Обычный 6 2 3 3 2 6 5 2" xfId="8480" xr:uid="{F778DDAD-211A-44F3-92AB-B8096F31C749}"/>
    <cellStyle name="Обычный 6 2 3 3 2 6 6" xfId="7242" xr:uid="{24132131-8569-4919-B668-771D6D04733A}"/>
    <cellStyle name="Обычный 6 2 3 3 2 7" xfId="2885" xr:uid="{00000000-0005-0000-0000-00009F080000}"/>
    <cellStyle name="Обычный 6 2 3 3 2 7 2" xfId="8902" xr:uid="{129348D9-6689-4C29-A0B4-32FE3CADB47F}"/>
    <cellStyle name="Обычный 6 2 3 3 2 8" xfId="4129" xr:uid="{00000000-0005-0000-0000-0000A0080000}"/>
    <cellStyle name="Обычный 6 2 3 3 2 8 2" xfId="10146" xr:uid="{5CE56080-C595-46EE-9E85-7E362DAACEE6}"/>
    <cellStyle name="Обычный 6 2 3 3 2 9" xfId="5373" xr:uid="{00000000-0005-0000-0000-0000A1080000}"/>
    <cellStyle name="Обычный 6 2 3 3 2 9 2" xfId="11390" xr:uid="{1E920FF6-F4E3-4B58-A86D-78302349A39E}"/>
    <cellStyle name="Обычный 6 2 3 3 3" xfId="586" xr:uid="{00000000-0005-0000-0000-0000A2080000}"/>
    <cellStyle name="Обычный 6 2 3 3 3 2" xfId="1014" xr:uid="{00000000-0005-0000-0000-0000A3080000}"/>
    <cellStyle name="Обычный 6 2 3 3 3 2 2" xfId="1424" xr:uid="{00000000-0005-0000-0000-0000A4080000}"/>
    <cellStyle name="Обычный 6 2 3 3 3 2 2 2" xfId="3505" xr:uid="{00000000-0005-0000-0000-0000A5080000}"/>
    <cellStyle name="Обычный 6 2 3 3 3 2 2 2 2" xfId="9522" xr:uid="{2FD81853-DA52-4B7C-8615-60A9B1E6A110}"/>
    <cellStyle name="Обычный 6 2 3 3 3 2 2 3" xfId="4749" xr:uid="{00000000-0005-0000-0000-0000A6080000}"/>
    <cellStyle name="Обычный 6 2 3 3 3 2 2 3 2" xfId="10766" xr:uid="{9340F1BA-5CBC-47EA-BB1D-883363EC35EC}"/>
    <cellStyle name="Обычный 6 2 3 3 3 2 2 4" xfId="5993" xr:uid="{00000000-0005-0000-0000-0000A7080000}"/>
    <cellStyle name="Обычный 6 2 3 3 3 2 2 4 2" xfId="12010" xr:uid="{79561304-121F-481A-B03E-AD7EA3720DBD}"/>
    <cellStyle name="Обычный 6 2 3 3 3 2 2 5" xfId="2258" xr:uid="{00000000-0005-0000-0000-0000A8080000}"/>
    <cellStyle name="Обычный 6 2 3 3 3 2 2 5 2" xfId="8278" xr:uid="{2248DA49-D458-45F0-954F-461441966A52}"/>
    <cellStyle name="Обычный 6 2 3 3 3 2 2 6" xfId="7450" xr:uid="{F37A05B7-E397-479F-9356-8B93A02E8046}"/>
    <cellStyle name="Обычный 6 2 3 3 3 2 3" xfId="2669" xr:uid="{00000000-0005-0000-0000-0000A9080000}"/>
    <cellStyle name="Обычный 6 2 3 3 3 2 3 2" xfId="3916" xr:uid="{00000000-0005-0000-0000-0000AA080000}"/>
    <cellStyle name="Обычный 6 2 3 3 3 2 3 2 2" xfId="9933" xr:uid="{94972849-2E8C-446B-8836-AE03AF1E301B}"/>
    <cellStyle name="Обычный 6 2 3 3 3 2 3 3" xfId="5160" xr:uid="{00000000-0005-0000-0000-0000AB080000}"/>
    <cellStyle name="Обычный 6 2 3 3 3 2 3 3 2" xfId="11177" xr:uid="{7DAF817B-5469-4E70-A2E4-AEBFB844B98E}"/>
    <cellStyle name="Обычный 6 2 3 3 3 2 3 4" xfId="6404" xr:uid="{00000000-0005-0000-0000-0000AC080000}"/>
    <cellStyle name="Обычный 6 2 3 3 3 2 3 4 2" xfId="12421" xr:uid="{654AD8DB-289A-4CF2-8992-8979E8956473}"/>
    <cellStyle name="Обычный 6 2 3 3 3 2 3 5" xfId="8689" xr:uid="{CB0C8DC9-CF53-4080-885E-DA34794510C2}"/>
    <cellStyle name="Обычный 6 2 3 3 3 2 4" xfId="3094" xr:uid="{00000000-0005-0000-0000-0000AD080000}"/>
    <cellStyle name="Обычный 6 2 3 3 3 2 4 2" xfId="9111" xr:uid="{4E07DC7B-5389-4E3C-9479-46DFA223F608}"/>
    <cellStyle name="Обычный 6 2 3 3 3 2 5" xfId="4338" xr:uid="{00000000-0005-0000-0000-0000AE080000}"/>
    <cellStyle name="Обычный 6 2 3 3 3 2 5 2" xfId="10355" xr:uid="{66B9E884-2EDF-4CA4-9509-A1BDD440A7A3}"/>
    <cellStyle name="Обычный 6 2 3 3 3 2 6" xfId="5582" xr:uid="{00000000-0005-0000-0000-0000AF080000}"/>
    <cellStyle name="Обычный 6 2 3 3 3 2 6 2" xfId="11599" xr:uid="{C382209C-2C9C-4743-9045-82AB8D7523B1}"/>
    <cellStyle name="Обычный 6 2 3 3 3 2 7" xfId="1847" xr:uid="{00000000-0005-0000-0000-0000B0080000}"/>
    <cellStyle name="Обычный 6 2 3 3 3 2 7 2" xfId="7867" xr:uid="{C6E595EF-2A27-4A60-B82B-0B4B794D80A7}"/>
    <cellStyle name="Обычный 6 2 3 3 3 2 8" xfId="7040" xr:uid="{4F5CFC13-965E-40D8-B6F2-F744EE9AE4FC}"/>
    <cellStyle name="Обычный 6 2 3 3 3 3" xfId="806" xr:uid="{00000000-0005-0000-0000-0000B1080000}"/>
    <cellStyle name="Обычный 6 2 3 3 3 3 2" xfId="3299" xr:uid="{00000000-0005-0000-0000-0000B2080000}"/>
    <cellStyle name="Обычный 6 2 3 3 3 3 2 2" xfId="9316" xr:uid="{921D9D93-1907-40D4-B674-1E7C403E7A76}"/>
    <cellStyle name="Обычный 6 2 3 3 3 3 3" xfId="4543" xr:uid="{00000000-0005-0000-0000-0000B3080000}"/>
    <cellStyle name="Обычный 6 2 3 3 3 3 3 2" xfId="10560" xr:uid="{586418B2-297E-4C80-9853-B32088727DC6}"/>
    <cellStyle name="Обычный 6 2 3 3 3 3 4" xfId="5787" xr:uid="{00000000-0005-0000-0000-0000B4080000}"/>
    <cellStyle name="Обычный 6 2 3 3 3 3 4 2" xfId="11804" xr:uid="{C16D8CC2-E575-4AC7-87A2-D6CD9667055B}"/>
    <cellStyle name="Обычный 6 2 3 3 3 3 5" xfId="2052" xr:uid="{00000000-0005-0000-0000-0000B5080000}"/>
    <cellStyle name="Обычный 6 2 3 3 3 3 5 2" xfId="8072" xr:uid="{781AF6F5-4243-45EB-AD01-3437A8CF789B}"/>
    <cellStyle name="Обычный 6 2 3 3 3 3 6" xfId="6835" xr:uid="{50161B1D-8C9F-4D7C-96F4-A5404B1D8781}"/>
    <cellStyle name="Обычный 6 2 3 3 3 4" xfId="1219" xr:uid="{00000000-0005-0000-0000-0000B6080000}"/>
    <cellStyle name="Обычный 6 2 3 3 3 4 2" xfId="3710" xr:uid="{00000000-0005-0000-0000-0000B7080000}"/>
    <cellStyle name="Обычный 6 2 3 3 3 4 2 2" xfId="9727" xr:uid="{02FC3E0B-B05A-4BC6-A9C1-6D9E93470F27}"/>
    <cellStyle name="Обычный 6 2 3 3 3 4 3" xfId="4954" xr:uid="{00000000-0005-0000-0000-0000B8080000}"/>
    <cellStyle name="Обычный 6 2 3 3 3 4 3 2" xfId="10971" xr:uid="{4E2E1EEA-833A-4E83-9715-41331C02E2FD}"/>
    <cellStyle name="Обычный 6 2 3 3 3 4 4" xfId="6198" xr:uid="{00000000-0005-0000-0000-0000B9080000}"/>
    <cellStyle name="Обычный 6 2 3 3 3 4 4 2" xfId="12215" xr:uid="{1C9A64C4-D095-437D-8634-1D74A2593700}"/>
    <cellStyle name="Обычный 6 2 3 3 3 4 5" xfId="2463" xr:uid="{00000000-0005-0000-0000-0000BA080000}"/>
    <cellStyle name="Обычный 6 2 3 3 3 4 5 2" xfId="8483" xr:uid="{F1B2B0A0-65E3-4F78-BE25-5803C2DE0ACC}"/>
    <cellStyle name="Обычный 6 2 3 3 3 4 6" xfId="7245" xr:uid="{26E20F28-27DA-4C3E-8E33-FE992D185E62}"/>
    <cellStyle name="Обычный 6 2 3 3 3 5" xfId="2888" xr:uid="{00000000-0005-0000-0000-0000BB080000}"/>
    <cellStyle name="Обычный 6 2 3 3 3 5 2" xfId="8905" xr:uid="{0367763E-68C1-4FFB-B900-41C7EED01509}"/>
    <cellStyle name="Обычный 6 2 3 3 3 6" xfId="4132" xr:uid="{00000000-0005-0000-0000-0000BC080000}"/>
    <cellStyle name="Обычный 6 2 3 3 3 6 2" xfId="10149" xr:uid="{712B8759-FBDD-40FF-BB48-D90B334D8895}"/>
    <cellStyle name="Обычный 6 2 3 3 3 7" xfId="5376" xr:uid="{00000000-0005-0000-0000-0000BD080000}"/>
    <cellStyle name="Обычный 6 2 3 3 3 7 2" xfId="11393" xr:uid="{2A821949-1837-47D1-8D02-C160C72C68A8}"/>
    <cellStyle name="Обычный 6 2 3 3 3 8" xfId="1640" xr:uid="{00000000-0005-0000-0000-0000BE080000}"/>
    <cellStyle name="Обычный 6 2 3 3 3 8 2" xfId="7661" xr:uid="{A2BAC643-9246-4CC7-A051-19E8AB0EDEDC}"/>
    <cellStyle name="Обычный 6 2 3 3 3 9" xfId="6628" xr:uid="{BC0CF310-3530-4F6E-8B94-F804F0F00BDE}"/>
    <cellStyle name="Обычный 6 2 3 3 4" xfId="587" xr:uid="{00000000-0005-0000-0000-0000BF080000}"/>
    <cellStyle name="Обычный 6 2 3 3 4 2" xfId="1015" xr:uid="{00000000-0005-0000-0000-0000C0080000}"/>
    <cellStyle name="Обычный 6 2 3 3 4 2 2" xfId="1425" xr:uid="{00000000-0005-0000-0000-0000C1080000}"/>
    <cellStyle name="Обычный 6 2 3 3 4 2 2 2" xfId="3506" xr:uid="{00000000-0005-0000-0000-0000C2080000}"/>
    <cellStyle name="Обычный 6 2 3 3 4 2 2 2 2" xfId="9523" xr:uid="{3E27F5A3-89AE-4321-B89B-31DC62CFA45B}"/>
    <cellStyle name="Обычный 6 2 3 3 4 2 2 3" xfId="4750" xr:uid="{00000000-0005-0000-0000-0000C3080000}"/>
    <cellStyle name="Обычный 6 2 3 3 4 2 2 3 2" xfId="10767" xr:uid="{50BA1566-0D13-491C-9200-C4D526E41A03}"/>
    <cellStyle name="Обычный 6 2 3 3 4 2 2 4" xfId="5994" xr:uid="{00000000-0005-0000-0000-0000C4080000}"/>
    <cellStyle name="Обычный 6 2 3 3 4 2 2 4 2" xfId="12011" xr:uid="{8D06DF27-CF8E-4E41-B43C-4F93849972D6}"/>
    <cellStyle name="Обычный 6 2 3 3 4 2 2 5" xfId="2259" xr:uid="{00000000-0005-0000-0000-0000C5080000}"/>
    <cellStyle name="Обычный 6 2 3 3 4 2 2 5 2" xfId="8279" xr:uid="{644FCB5B-7968-44A3-B899-CED979CCBA50}"/>
    <cellStyle name="Обычный 6 2 3 3 4 2 2 6" xfId="7451" xr:uid="{5ACA81DA-71F1-4B2A-9902-1389A84998DD}"/>
    <cellStyle name="Обычный 6 2 3 3 4 2 3" xfId="2670" xr:uid="{00000000-0005-0000-0000-0000C6080000}"/>
    <cellStyle name="Обычный 6 2 3 3 4 2 3 2" xfId="3917" xr:uid="{00000000-0005-0000-0000-0000C7080000}"/>
    <cellStyle name="Обычный 6 2 3 3 4 2 3 2 2" xfId="9934" xr:uid="{2D5204C4-9C77-4C36-84D4-DE57EDA0B9A2}"/>
    <cellStyle name="Обычный 6 2 3 3 4 2 3 3" xfId="5161" xr:uid="{00000000-0005-0000-0000-0000C8080000}"/>
    <cellStyle name="Обычный 6 2 3 3 4 2 3 3 2" xfId="11178" xr:uid="{F81A6F93-2DCE-40B7-A881-664B563114E7}"/>
    <cellStyle name="Обычный 6 2 3 3 4 2 3 4" xfId="6405" xr:uid="{00000000-0005-0000-0000-0000C9080000}"/>
    <cellStyle name="Обычный 6 2 3 3 4 2 3 4 2" xfId="12422" xr:uid="{B2BFB839-A181-419B-80A4-32F4B44BD798}"/>
    <cellStyle name="Обычный 6 2 3 3 4 2 3 5" xfId="8690" xr:uid="{67440DD0-FEB4-40B2-B5F4-85222DBA439F}"/>
    <cellStyle name="Обычный 6 2 3 3 4 2 4" xfId="3095" xr:uid="{00000000-0005-0000-0000-0000CA080000}"/>
    <cellStyle name="Обычный 6 2 3 3 4 2 4 2" xfId="9112" xr:uid="{3A085190-B207-4783-9299-D865A9B06AB8}"/>
    <cellStyle name="Обычный 6 2 3 3 4 2 5" xfId="4339" xr:uid="{00000000-0005-0000-0000-0000CB080000}"/>
    <cellStyle name="Обычный 6 2 3 3 4 2 5 2" xfId="10356" xr:uid="{B6FD005C-7B22-4A32-B8AD-5BB10320F6DF}"/>
    <cellStyle name="Обычный 6 2 3 3 4 2 6" xfId="5583" xr:uid="{00000000-0005-0000-0000-0000CC080000}"/>
    <cellStyle name="Обычный 6 2 3 3 4 2 6 2" xfId="11600" xr:uid="{C854F4D3-0FD6-45E9-8353-37A617F63567}"/>
    <cellStyle name="Обычный 6 2 3 3 4 2 7" xfId="1848" xr:uid="{00000000-0005-0000-0000-0000CD080000}"/>
    <cellStyle name="Обычный 6 2 3 3 4 2 7 2" xfId="7868" xr:uid="{78C8539D-FBEC-44EC-A75A-AA9E54E0F0D8}"/>
    <cellStyle name="Обычный 6 2 3 3 4 2 8" xfId="7041" xr:uid="{3FEB6885-E318-46C3-B2A3-8483413AD63D}"/>
    <cellStyle name="Обычный 6 2 3 3 4 3" xfId="807" xr:uid="{00000000-0005-0000-0000-0000CE080000}"/>
    <cellStyle name="Обычный 6 2 3 3 4 3 2" xfId="3300" xr:uid="{00000000-0005-0000-0000-0000CF080000}"/>
    <cellStyle name="Обычный 6 2 3 3 4 3 2 2" xfId="9317" xr:uid="{622BAF3D-BFB8-4F80-8CC0-AF231E75E41B}"/>
    <cellStyle name="Обычный 6 2 3 3 4 3 3" xfId="4544" xr:uid="{00000000-0005-0000-0000-0000D0080000}"/>
    <cellStyle name="Обычный 6 2 3 3 4 3 3 2" xfId="10561" xr:uid="{D56A0671-0DCA-45D7-A41A-98FCC3F2BC55}"/>
    <cellStyle name="Обычный 6 2 3 3 4 3 4" xfId="5788" xr:uid="{00000000-0005-0000-0000-0000D1080000}"/>
    <cellStyle name="Обычный 6 2 3 3 4 3 4 2" xfId="11805" xr:uid="{493BA550-3763-4C5C-9BDE-A2C54E24126F}"/>
    <cellStyle name="Обычный 6 2 3 3 4 3 5" xfId="2053" xr:uid="{00000000-0005-0000-0000-0000D2080000}"/>
    <cellStyle name="Обычный 6 2 3 3 4 3 5 2" xfId="8073" xr:uid="{4E101083-D033-4478-912F-0DAF4BA048B4}"/>
    <cellStyle name="Обычный 6 2 3 3 4 3 6" xfId="6836" xr:uid="{14430E22-57A3-4851-B6CE-F84AE8310F8F}"/>
    <cellStyle name="Обычный 6 2 3 3 4 4" xfId="1220" xr:uid="{00000000-0005-0000-0000-0000D3080000}"/>
    <cellStyle name="Обычный 6 2 3 3 4 4 2" xfId="3711" xr:uid="{00000000-0005-0000-0000-0000D4080000}"/>
    <cellStyle name="Обычный 6 2 3 3 4 4 2 2" xfId="9728" xr:uid="{23BB6AF8-7408-4F28-B4A8-61BDCA984B2E}"/>
    <cellStyle name="Обычный 6 2 3 3 4 4 3" xfId="4955" xr:uid="{00000000-0005-0000-0000-0000D5080000}"/>
    <cellStyle name="Обычный 6 2 3 3 4 4 3 2" xfId="10972" xr:uid="{C25DE1B6-D1AF-46DE-A430-E16FEAB4F7F1}"/>
    <cellStyle name="Обычный 6 2 3 3 4 4 4" xfId="6199" xr:uid="{00000000-0005-0000-0000-0000D6080000}"/>
    <cellStyle name="Обычный 6 2 3 3 4 4 4 2" xfId="12216" xr:uid="{5FE43143-03EC-4E31-AB69-1D0163BDDC37}"/>
    <cellStyle name="Обычный 6 2 3 3 4 4 5" xfId="2464" xr:uid="{00000000-0005-0000-0000-0000D7080000}"/>
    <cellStyle name="Обычный 6 2 3 3 4 4 5 2" xfId="8484" xr:uid="{ABFFF161-B6FC-4479-9C4D-B48241124860}"/>
    <cellStyle name="Обычный 6 2 3 3 4 4 6" xfId="7246" xr:uid="{949B1F37-7E49-499D-BA2B-E9FD6FAECE76}"/>
    <cellStyle name="Обычный 6 2 3 3 4 5" xfId="2889" xr:uid="{00000000-0005-0000-0000-0000D8080000}"/>
    <cellStyle name="Обычный 6 2 3 3 4 5 2" xfId="8906" xr:uid="{11FCDAE0-9738-4534-A702-E95689DD8366}"/>
    <cellStyle name="Обычный 6 2 3 3 4 6" xfId="4133" xr:uid="{00000000-0005-0000-0000-0000D9080000}"/>
    <cellStyle name="Обычный 6 2 3 3 4 6 2" xfId="10150" xr:uid="{7F7BEB51-455A-4797-A7C8-264838919D6E}"/>
    <cellStyle name="Обычный 6 2 3 3 4 7" xfId="5377" xr:uid="{00000000-0005-0000-0000-0000DA080000}"/>
    <cellStyle name="Обычный 6 2 3 3 4 7 2" xfId="11394" xr:uid="{6C9A1D6E-9FD1-4EB9-A6F2-FBFBC154BCAF}"/>
    <cellStyle name="Обычный 6 2 3 3 4 8" xfId="1641" xr:uid="{00000000-0005-0000-0000-0000DB080000}"/>
    <cellStyle name="Обычный 6 2 3 3 4 8 2" xfId="7662" xr:uid="{EA525BFC-BC2F-4E8D-AC34-3D41B55ECB3A}"/>
    <cellStyle name="Обычный 6 2 3 3 4 9" xfId="6629" xr:uid="{ABC6886D-F05E-4811-B4C8-FDF5EB78A5BA}"/>
    <cellStyle name="Обычный 6 2 3 3 5" xfId="1010" xr:uid="{00000000-0005-0000-0000-0000DC080000}"/>
    <cellStyle name="Обычный 6 2 3 3 5 2" xfId="1420" xr:uid="{00000000-0005-0000-0000-0000DD080000}"/>
    <cellStyle name="Обычный 6 2 3 3 5 2 2" xfId="3501" xr:uid="{00000000-0005-0000-0000-0000DE080000}"/>
    <cellStyle name="Обычный 6 2 3 3 5 2 2 2" xfId="9518" xr:uid="{E45C6D7B-1178-4254-8784-8B876BB5670A}"/>
    <cellStyle name="Обычный 6 2 3 3 5 2 3" xfId="4745" xr:uid="{00000000-0005-0000-0000-0000DF080000}"/>
    <cellStyle name="Обычный 6 2 3 3 5 2 3 2" xfId="10762" xr:uid="{0163C2D6-4229-40D6-97DA-799346F25545}"/>
    <cellStyle name="Обычный 6 2 3 3 5 2 4" xfId="5989" xr:uid="{00000000-0005-0000-0000-0000E0080000}"/>
    <cellStyle name="Обычный 6 2 3 3 5 2 4 2" xfId="12006" xr:uid="{037DDF0D-CE70-4F97-9A2C-163F9CAF26C5}"/>
    <cellStyle name="Обычный 6 2 3 3 5 2 5" xfId="2254" xr:uid="{00000000-0005-0000-0000-0000E1080000}"/>
    <cellStyle name="Обычный 6 2 3 3 5 2 5 2" xfId="8274" xr:uid="{509388E9-E46E-4C00-A744-4D20F79F9E08}"/>
    <cellStyle name="Обычный 6 2 3 3 5 2 6" xfId="7446" xr:uid="{6A0CC8EE-8526-4489-9BF7-FF5F8E888827}"/>
    <cellStyle name="Обычный 6 2 3 3 5 3" xfId="2665" xr:uid="{00000000-0005-0000-0000-0000E2080000}"/>
    <cellStyle name="Обычный 6 2 3 3 5 3 2" xfId="3912" xr:uid="{00000000-0005-0000-0000-0000E3080000}"/>
    <cellStyle name="Обычный 6 2 3 3 5 3 2 2" xfId="9929" xr:uid="{1C9BE95B-24E5-4236-82BE-D13D1466A2FD}"/>
    <cellStyle name="Обычный 6 2 3 3 5 3 3" xfId="5156" xr:uid="{00000000-0005-0000-0000-0000E4080000}"/>
    <cellStyle name="Обычный 6 2 3 3 5 3 3 2" xfId="11173" xr:uid="{9D501536-1137-497A-B5F7-E0949402509A}"/>
    <cellStyle name="Обычный 6 2 3 3 5 3 4" xfId="6400" xr:uid="{00000000-0005-0000-0000-0000E5080000}"/>
    <cellStyle name="Обычный 6 2 3 3 5 3 4 2" xfId="12417" xr:uid="{008CA5EC-B63A-45DC-B9EF-EFF8A9248256}"/>
    <cellStyle name="Обычный 6 2 3 3 5 3 5" xfId="8685" xr:uid="{5ECD0D58-05F6-402B-8783-921078BFF8A1}"/>
    <cellStyle name="Обычный 6 2 3 3 5 4" xfId="3090" xr:uid="{00000000-0005-0000-0000-0000E6080000}"/>
    <cellStyle name="Обычный 6 2 3 3 5 4 2" xfId="9107" xr:uid="{DAADAA60-F247-4DD3-AD98-07942663F850}"/>
    <cellStyle name="Обычный 6 2 3 3 5 5" xfId="4334" xr:uid="{00000000-0005-0000-0000-0000E7080000}"/>
    <cellStyle name="Обычный 6 2 3 3 5 5 2" xfId="10351" xr:uid="{C00E4E12-291D-4AE0-82A6-C00426641046}"/>
    <cellStyle name="Обычный 6 2 3 3 5 6" xfId="5578" xr:uid="{00000000-0005-0000-0000-0000E8080000}"/>
    <cellStyle name="Обычный 6 2 3 3 5 6 2" xfId="11595" xr:uid="{685CDD44-40F6-4BAC-BEF1-35FDB7B616AA}"/>
    <cellStyle name="Обычный 6 2 3 3 5 7" xfId="1843" xr:uid="{00000000-0005-0000-0000-0000E9080000}"/>
    <cellStyle name="Обычный 6 2 3 3 5 7 2" xfId="7863" xr:uid="{9A22FC5A-DF67-438B-B554-4E1E34D792CF}"/>
    <cellStyle name="Обычный 6 2 3 3 5 8" xfId="7036" xr:uid="{48D6AD47-7F28-46F3-8A95-FC0F82F08610}"/>
    <cellStyle name="Обычный 6 2 3 3 6" xfId="802" xr:uid="{00000000-0005-0000-0000-0000EA080000}"/>
    <cellStyle name="Обычный 6 2 3 3 6 2" xfId="3295" xr:uid="{00000000-0005-0000-0000-0000EB080000}"/>
    <cellStyle name="Обычный 6 2 3 3 6 2 2" xfId="9312" xr:uid="{6394CE2F-2BEA-423F-8614-63774FCDCCEC}"/>
    <cellStyle name="Обычный 6 2 3 3 6 3" xfId="4539" xr:uid="{00000000-0005-0000-0000-0000EC080000}"/>
    <cellStyle name="Обычный 6 2 3 3 6 3 2" xfId="10556" xr:uid="{F8CE47BC-D457-4DB5-93FB-F12E65170445}"/>
    <cellStyle name="Обычный 6 2 3 3 6 4" xfId="5783" xr:uid="{00000000-0005-0000-0000-0000ED080000}"/>
    <cellStyle name="Обычный 6 2 3 3 6 4 2" xfId="11800" xr:uid="{FD82BE96-B3BB-485B-A3D9-12D6A61EBC62}"/>
    <cellStyle name="Обычный 6 2 3 3 6 5" xfId="2048" xr:uid="{00000000-0005-0000-0000-0000EE080000}"/>
    <cellStyle name="Обычный 6 2 3 3 6 5 2" xfId="8068" xr:uid="{EC747C3E-2CB0-4363-90C0-9F31056DA134}"/>
    <cellStyle name="Обычный 6 2 3 3 6 6" xfId="6831" xr:uid="{FB79E7F5-1739-4DD1-BF0E-CC63315FF510}"/>
    <cellStyle name="Обычный 6 2 3 3 7" xfId="1215" xr:uid="{00000000-0005-0000-0000-0000EF080000}"/>
    <cellStyle name="Обычный 6 2 3 3 7 2" xfId="3706" xr:uid="{00000000-0005-0000-0000-0000F0080000}"/>
    <cellStyle name="Обычный 6 2 3 3 7 2 2" xfId="9723" xr:uid="{A847DF65-35BD-4427-BA12-524F7698A68C}"/>
    <cellStyle name="Обычный 6 2 3 3 7 3" xfId="4950" xr:uid="{00000000-0005-0000-0000-0000F1080000}"/>
    <cellStyle name="Обычный 6 2 3 3 7 3 2" xfId="10967" xr:uid="{B3E2DD2D-7DA3-4991-896D-9FE3B6605F8D}"/>
    <cellStyle name="Обычный 6 2 3 3 7 4" xfId="6194" xr:uid="{00000000-0005-0000-0000-0000F2080000}"/>
    <cellStyle name="Обычный 6 2 3 3 7 4 2" xfId="12211" xr:uid="{CE066451-9AB5-4B54-8AE7-554617993B46}"/>
    <cellStyle name="Обычный 6 2 3 3 7 5" xfId="2459" xr:uid="{00000000-0005-0000-0000-0000F3080000}"/>
    <cellStyle name="Обычный 6 2 3 3 7 5 2" xfId="8479" xr:uid="{F64D4E35-F616-4A4A-802F-6971F1EAFCD3}"/>
    <cellStyle name="Обычный 6 2 3 3 7 6" xfId="7241" xr:uid="{71D2F4ED-477F-4BAF-88B0-72BFB2ECFCAA}"/>
    <cellStyle name="Обычный 6 2 3 3 8" xfId="2884" xr:uid="{00000000-0005-0000-0000-0000F4080000}"/>
    <cellStyle name="Обычный 6 2 3 3 8 2" xfId="8901" xr:uid="{BA51ECF3-F6CF-49AA-A19C-0F07B06E44BE}"/>
    <cellStyle name="Обычный 6 2 3 3 9" xfId="4128" xr:uid="{00000000-0005-0000-0000-0000F5080000}"/>
    <cellStyle name="Обычный 6 2 3 3 9 2" xfId="10145" xr:uid="{9191F9DA-5B10-4950-8738-5A584906CBF5}"/>
    <cellStyle name="Обычный 6 2 3 4" xfId="588" xr:uid="{00000000-0005-0000-0000-0000F6080000}"/>
    <cellStyle name="Обычный 6 2 3 4 10" xfId="5378" xr:uid="{00000000-0005-0000-0000-0000F7080000}"/>
    <cellStyle name="Обычный 6 2 3 4 10 2" xfId="11395" xr:uid="{CABA5EED-AB80-4143-A86E-3739CB6E243E}"/>
    <cellStyle name="Обычный 6 2 3 4 11" xfId="1642" xr:uid="{00000000-0005-0000-0000-0000F8080000}"/>
    <cellStyle name="Обычный 6 2 3 4 11 2" xfId="7663" xr:uid="{E9C56635-15F8-496E-ADB9-EB77E1085015}"/>
    <cellStyle name="Обычный 6 2 3 4 12" xfId="6630" xr:uid="{6C2FD82A-05F3-452D-B781-13E0F97C85BD}"/>
    <cellStyle name="Обычный 6 2 3 4 2" xfId="589" xr:uid="{00000000-0005-0000-0000-0000F9080000}"/>
    <cellStyle name="Обычный 6 2 3 4 2 10" xfId="1643" xr:uid="{00000000-0005-0000-0000-0000FA080000}"/>
    <cellStyle name="Обычный 6 2 3 4 2 10 2" xfId="7664" xr:uid="{B562A3AE-D1E3-4703-A39E-53ADF663EFC4}"/>
    <cellStyle name="Обычный 6 2 3 4 2 11" xfId="6631" xr:uid="{89A6DE95-056F-4E94-99A9-58FC79C43F1B}"/>
    <cellStyle name="Обычный 6 2 3 4 2 2" xfId="590" xr:uid="{00000000-0005-0000-0000-0000FB080000}"/>
    <cellStyle name="Обычный 6 2 3 4 2 2 2" xfId="1018" xr:uid="{00000000-0005-0000-0000-0000FC080000}"/>
    <cellStyle name="Обычный 6 2 3 4 2 2 2 2" xfId="1428" xr:uid="{00000000-0005-0000-0000-0000FD080000}"/>
    <cellStyle name="Обычный 6 2 3 4 2 2 2 2 2" xfId="3509" xr:uid="{00000000-0005-0000-0000-0000FE080000}"/>
    <cellStyle name="Обычный 6 2 3 4 2 2 2 2 2 2" xfId="9526" xr:uid="{4063FDDF-337A-44D3-8A84-9C32853B23B8}"/>
    <cellStyle name="Обычный 6 2 3 4 2 2 2 2 3" xfId="4753" xr:uid="{00000000-0005-0000-0000-0000FF080000}"/>
    <cellStyle name="Обычный 6 2 3 4 2 2 2 2 3 2" xfId="10770" xr:uid="{0B305BBA-1EA5-4BEF-9790-D4F28421F9B5}"/>
    <cellStyle name="Обычный 6 2 3 4 2 2 2 2 4" xfId="5997" xr:uid="{00000000-0005-0000-0000-000000090000}"/>
    <cellStyle name="Обычный 6 2 3 4 2 2 2 2 4 2" xfId="12014" xr:uid="{792E7CE9-61ED-4844-B987-4BE54C128AEF}"/>
    <cellStyle name="Обычный 6 2 3 4 2 2 2 2 5" xfId="2262" xr:uid="{00000000-0005-0000-0000-000001090000}"/>
    <cellStyle name="Обычный 6 2 3 4 2 2 2 2 5 2" xfId="8282" xr:uid="{6B90F8C6-3FD6-4DB2-8F73-A8F1126B07C3}"/>
    <cellStyle name="Обычный 6 2 3 4 2 2 2 2 6" xfId="7454" xr:uid="{1227EC60-7990-4EED-9CF2-E579529DCD91}"/>
    <cellStyle name="Обычный 6 2 3 4 2 2 2 3" xfId="2673" xr:uid="{00000000-0005-0000-0000-000002090000}"/>
    <cellStyle name="Обычный 6 2 3 4 2 2 2 3 2" xfId="3920" xr:uid="{00000000-0005-0000-0000-000003090000}"/>
    <cellStyle name="Обычный 6 2 3 4 2 2 2 3 2 2" xfId="9937" xr:uid="{4FF3F3EC-1CEA-4BA1-A229-D76B4C5D729F}"/>
    <cellStyle name="Обычный 6 2 3 4 2 2 2 3 3" xfId="5164" xr:uid="{00000000-0005-0000-0000-000004090000}"/>
    <cellStyle name="Обычный 6 2 3 4 2 2 2 3 3 2" xfId="11181" xr:uid="{46324DF9-D3F5-4D41-A56B-E22ED5875E93}"/>
    <cellStyle name="Обычный 6 2 3 4 2 2 2 3 4" xfId="6408" xr:uid="{00000000-0005-0000-0000-000005090000}"/>
    <cellStyle name="Обычный 6 2 3 4 2 2 2 3 4 2" xfId="12425" xr:uid="{6D6204DE-034D-4B85-BBC4-48413205D1EF}"/>
    <cellStyle name="Обычный 6 2 3 4 2 2 2 3 5" xfId="8693" xr:uid="{E6EB125D-2F86-4612-9725-2956D303B429}"/>
    <cellStyle name="Обычный 6 2 3 4 2 2 2 4" xfId="3098" xr:uid="{00000000-0005-0000-0000-000006090000}"/>
    <cellStyle name="Обычный 6 2 3 4 2 2 2 4 2" xfId="9115" xr:uid="{A24D9F52-1C89-46AB-8EC2-FAB9A83FEF9A}"/>
    <cellStyle name="Обычный 6 2 3 4 2 2 2 5" xfId="4342" xr:uid="{00000000-0005-0000-0000-000007090000}"/>
    <cellStyle name="Обычный 6 2 3 4 2 2 2 5 2" xfId="10359" xr:uid="{2CDACB60-1E72-4F13-8A75-981A968BAD1D}"/>
    <cellStyle name="Обычный 6 2 3 4 2 2 2 6" xfId="5586" xr:uid="{00000000-0005-0000-0000-000008090000}"/>
    <cellStyle name="Обычный 6 2 3 4 2 2 2 6 2" xfId="11603" xr:uid="{7ABE3BA5-FADA-4DCD-93C5-5031D2608F39}"/>
    <cellStyle name="Обычный 6 2 3 4 2 2 2 7" xfId="1851" xr:uid="{00000000-0005-0000-0000-000009090000}"/>
    <cellStyle name="Обычный 6 2 3 4 2 2 2 7 2" xfId="7871" xr:uid="{2D5B6508-3C0D-4B74-9FA7-891A2DB310BA}"/>
    <cellStyle name="Обычный 6 2 3 4 2 2 2 8" xfId="7044" xr:uid="{60D5929A-25A9-438F-9809-CAAA811F959B}"/>
    <cellStyle name="Обычный 6 2 3 4 2 2 3" xfId="810" xr:uid="{00000000-0005-0000-0000-00000A090000}"/>
    <cellStyle name="Обычный 6 2 3 4 2 2 3 2" xfId="3303" xr:uid="{00000000-0005-0000-0000-00000B090000}"/>
    <cellStyle name="Обычный 6 2 3 4 2 2 3 2 2" xfId="9320" xr:uid="{D77D4FC7-03A3-4221-88E6-0D956D2E37AC}"/>
    <cellStyle name="Обычный 6 2 3 4 2 2 3 3" xfId="4547" xr:uid="{00000000-0005-0000-0000-00000C090000}"/>
    <cellStyle name="Обычный 6 2 3 4 2 2 3 3 2" xfId="10564" xr:uid="{37485433-C419-4FDA-9954-B4872CB54C22}"/>
    <cellStyle name="Обычный 6 2 3 4 2 2 3 4" xfId="5791" xr:uid="{00000000-0005-0000-0000-00000D090000}"/>
    <cellStyle name="Обычный 6 2 3 4 2 2 3 4 2" xfId="11808" xr:uid="{15DD669D-2AEA-487F-B708-1986D9A86EBB}"/>
    <cellStyle name="Обычный 6 2 3 4 2 2 3 5" xfId="2056" xr:uid="{00000000-0005-0000-0000-00000E090000}"/>
    <cellStyle name="Обычный 6 2 3 4 2 2 3 5 2" xfId="8076" xr:uid="{51269B28-8BC3-4E24-AC4A-B2863DD0A9A4}"/>
    <cellStyle name="Обычный 6 2 3 4 2 2 3 6" xfId="6839" xr:uid="{E887B326-ABCD-40B7-A797-4D4DD6F34D89}"/>
    <cellStyle name="Обычный 6 2 3 4 2 2 4" xfId="1223" xr:uid="{00000000-0005-0000-0000-00000F090000}"/>
    <cellStyle name="Обычный 6 2 3 4 2 2 4 2" xfId="3714" xr:uid="{00000000-0005-0000-0000-000010090000}"/>
    <cellStyle name="Обычный 6 2 3 4 2 2 4 2 2" xfId="9731" xr:uid="{BFE947CE-C073-4A2C-AF36-961856E89E96}"/>
    <cellStyle name="Обычный 6 2 3 4 2 2 4 3" xfId="4958" xr:uid="{00000000-0005-0000-0000-000011090000}"/>
    <cellStyle name="Обычный 6 2 3 4 2 2 4 3 2" xfId="10975" xr:uid="{A1096E41-1A67-48FD-AF49-9745BCFB3590}"/>
    <cellStyle name="Обычный 6 2 3 4 2 2 4 4" xfId="6202" xr:uid="{00000000-0005-0000-0000-000012090000}"/>
    <cellStyle name="Обычный 6 2 3 4 2 2 4 4 2" xfId="12219" xr:uid="{A9ACF12E-40A2-4EA2-A0B8-EBC2BCCA0B9E}"/>
    <cellStyle name="Обычный 6 2 3 4 2 2 4 5" xfId="2467" xr:uid="{00000000-0005-0000-0000-000013090000}"/>
    <cellStyle name="Обычный 6 2 3 4 2 2 4 5 2" xfId="8487" xr:uid="{D8155300-CA31-4020-8B58-199C552D9204}"/>
    <cellStyle name="Обычный 6 2 3 4 2 2 4 6" xfId="7249" xr:uid="{8151568C-E66F-428F-BEA0-BE1674E87ACC}"/>
    <cellStyle name="Обычный 6 2 3 4 2 2 5" xfId="2892" xr:uid="{00000000-0005-0000-0000-000014090000}"/>
    <cellStyle name="Обычный 6 2 3 4 2 2 5 2" xfId="8909" xr:uid="{7590E414-4423-4A44-9983-73685826D3D0}"/>
    <cellStyle name="Обычный 6 2 3 4 2 2 6" xfId="4136" xr:uid="{00000000-0005-0000-0000-000015090000}"/>
    <cellStyle name="Обычный 6 2 3 4 2 2 6 2" xfId="10153" xr:uid="{86259EFC-77C8-421C-AF31-5524F3310FA5}"/>
    <cellStyle name="Обычный 6 2 3 4 2 2 7" xfId="5380" xr:uid="{00000000-0005-0000-0000-000016090000}"/>
    <cellStyle name="Обычный 6 2 3 4 2 2 7 2" xfId="11397" xr:uid="{092DC112-C681-4BB8-84F7-6E6F9548171D}"/>
    <cellStyle name="Обычный 6 2 3 4 2 2 8" xfId="1644" xr:uid="{00000000-0005-0000-0000-000017090000}"/>
    <cellStyle name="Обычный 6 2 3 4 2 2 8 2" xfId="7665" xr:uid="{65F3B821-2F46-4CDB-8110-4EBF8479964B}"/>
    <cellStyle name="Обычный 6 2 3 4 2 2 9" xfId="6632" xr:uid="{BC77EEBE-58F5-4BAC-B27D-48AD82E810E1}"/>
    <cellStyle name="Обычный 6 2 3 4 2 3" xfId="591" xr:uid="{00000000-0005-0000-0000-000018090000}"/>
    <cellStyle name="Обычный 6 2 3 4 2 3 2" xfId="1019" xr:uid="{00000000-0005-0000-0000-000019090000}"/>
    <cellStyle name="Обычный 6 2 3 4 2 3 2 2" xfId="1429" xr:uid="{00000000-0005-0000-0000-00001A090000}"/>
    <cellStyle name="Обычный 6 2 3 4 2 3 2 2 2" xfId="3510" xr:uid="{00000000-0005-0000-0000-00001B090000}"/>
    <cellStyle name="Обычный 6 2 3 4 2 3 2 2 2 2" xfId="9527" xr:uid="{900CCAA0-8AD5-4E49-9478-F28F5F5AED1F}"/>
    <cellStyle name="Обычный 6 2 3 4 2 3 2 2 3" xfId="4754" xr:uid="{00000000-0005-0000-0000-00001C090000}"/>
    <cellStyle name="Обычный 6 2 3 4 2 3 2 2 3 2" xfId="10771" xr:uid="{DF3670CB-6863-4E4C-8483-29E57BA34BA1}"/>
    <cellStyle name="Обычный 6 2 3 4 2 3 2 2 4" xfId="5998" xr:uid="{00000000-0005-0000-0000-00001D090000}"/>
    <cellStyle name="Обычный 6 2 3 4 2 3 2 2 4 2" xfId="12015" xr:uid="{21C7FC02-4AEC-4B2B-8717-2757665F52B4}"/>
    <cellStyle name="Обычный 6 2 3 4 2 3 2 2 5" xfId="2263" xr:uid="{00000000-0005-0000-0000-00001E090000}"/>
    <cellStyle name="Обычный 6 2 3 4 2 3 2 2 5 2" xfId="8283" xr:uid="{EEB7E00F-84A1-4C04-8D3A-4F757F8FE3E0}"/>
    <cellStyle name="Обычный 6 2 3 4 2 3 2 2 6" xfId="7455" xr:uid="{5C12190D-CCF8-4D53-8331-7C0988890CB8}"/>
    <cellStyle name="Обычный 6 2 3 4 2 3 2 3" xfId="2674" xr:uid="{00000000-0005-0000-0000-00001F090000}"/>
    <cellStyle name="Обычный 6 2 3 4 2 3 2 3 2" xfId="3921" xr:uid="{00000000-0005-0000-0000-000020090000}"/>
    <cellStyle name="Обычный 6 2 3 4 2 3 2 3 2 2" xfId="9938" xr:uid="{642F84BB-1DCB-4781-9366-914B7AB22650}"/>
    <cellStyle name="Обычный 6 2 3 4 2 3 2 3 3" xfId="5165" xr:uid="{00000000-0005-0000-0000-000021090000}"/>
    <cellStyle name="Обычный 6 2 3 4 2 3 2 3 3 2" xfId="11182" xr:uid="{08119E2C-2F35-4540-9FD9-EDDDF917957E}"/>
    <cellStyle name="Обычный 6 2 3 4 2 3 2 3 4" xfId="6409" xr:uid="{00000000-0005-0000-0000-000022090000}"/>
    <cellStyle name="Обычный 6 2 3 4 2 3 2 3 4 2" xfId="12426" xr:uid="{27E0AE3F-1637-4520-8BD2-DCB36DB93068}"/>
    <cellStyle name="Обычный 6 2 3 4 2 3 2 3 5" xfId="8694" xr:uid="{411E1014-12AC-40B6-9F76-4D26DE6D7477}"/>
    <cellStyle name="Обычный 6 2 3 4 2 3 2 4" xfId="3099" xr:uid="{00000000-0005-0000-0000-000023090000}"/>
    <cellStyle name="Обычный 6 2 3 4 2 3 2 4 2" xfId="9116" xr:uid="{DC8FC2D6-60BE-4E49-8DAA-B9E164907A8F}"/>
    <cellStyle name="Обычный 6 2 3 4 2 3 2 5" xfId="4343" xr:uid="{00000000-0005-0000-0000-000024090000}"/>
    <cellStyle name="Обычный 6 2 3 4 2 3 2 5 2" xfId="10360" xr:uid="{98482484-C17D-4613-949F-4BD896F20C5F}"/>
    <cellStyle name="Обычный 6 2 3 4 2 3 2 6" xfId="5587" xr:uid="{00000000-0005-0000-0000-000025090000}"/>
    <cellStyle name="Обычный 6 2 3 4 2 3 2 6 2" xfId="11604" xr:uid="{89BCD509-7C02-4475-8C88-487C7DD00887}"/>
    <cellStyle name="Обычный 6 2 3 4 2 3 2 7" xfId="1852" xr:uid="{00000000-0005-0000-0000-000026090000}"/>
    <cellStyle name="Обычный 6 2 3 4 2 3 2 7 2" xfId="7872" xr:uid="{AA0C2371-333E-44A7-90DE-7747D8B3A730}"/>
    <cellStyle name="Обычный 6 2 3 4 2 3 2 8" xfId="7045" xr:uid="{12961DA8-A9F4-44C9-9BDF-EC326EAD1DC0}"/>
    <cellStyle name="Обычный 6 2 3 4 2 3 3" xfId="811" xr:uid="{00000000-0005-0000-0000-000027090000}"/>
    <cellStyle name="Обычный 6 2 3 4 2 3 3 2" xfId="3304" xr:uid="{00000000-0005-0000-0000-000028090000}"/>
    <cellStyle name="Обычный 6 2 3 4 2 3 3 2 2" xfId="9321" xr:uid="{29A6A514-389C-4BDC-8512-EA7F570317C5}"/>
    <cellStyle name="Обычный 6 2 3 4 2 3 3 3" xfId="4548" xr:uid="{00000000-0005-0000-0000-000029090000}"/>
    <cellStyle name="Обычный 6 2 3 4 2 3 3 3 2" xfId="10565" xr:uid="{59D75964-1FAF-4CF3-BEED-C50FD2C5536E}"/>
    <cellStyle name="Обычный 6 2 3 4 2 3 3 4" xfId="5792" xr:uid="{00000000-0005-0000-0000-00002A090000}"/>
    <cellStyle name="Обычный 6 2 3 4 2 3 3 4 2" xfId="11809" xr:uid="{88DE8BCA-4ECB-4700-879B-772456FC13CE}"/>
    <cellStyle name="Обычный 6 2 3 4 2 3 3 5" xfId="2057" xr:uid="{00000000-0005-0000-0000-00002B090000}"/>
    <cellStyle name="Обычный 6 2 3 4 2 3 3 5 2" xfId="8077" xr:uid="{40851677-93FD-451C-BF87-C3FF447DD603}"/>
    <cellStyle name="Обычный 6 2 3 4 2 3 3 6" xfId="6840" xr:uid="{C994D724-05D3-4B4D-8AC7-DB6B6B327C64}"/>
    <cellStyle name="Обычный 6 2 3 4 2 3 4" xfId="1224" xr:uid="{00000000-0005-0000-0000-00002C090000}"/>
    <cellStyle name="Обычный 6 2 3 4 2 3 4 2" xfId="3715" xr:uid="{00000000-0005-0000-0000-00002D090000}"/>
    <cellStyle name="Обычный 6 2 3 4 2 3 4 2 2" xfId="9732" xr:uid="{72E21ECF-0405-4E17-AFC8-BC38358870B2}"/>
    <cellStyle name="Обычный 6 2 3 4 2 3 4 3" xfId="4959" xr:uid="{00000000-0005-0000-0000-00002E090000}"/>
    <cellStyle name="Обычный 6 2 3 4 2 3 4 3 2" xfId="10976" xr:uid="{289800C5-780E-4BAD-97E6-0C062E095D58}"/>
    <cellStyle name="Обычный 6 2 3 4 2 3 4 4" xfId="6203" xr:uid="{00000000-0005-0000-0000-00002F090000}"/>
    <cellStyle name="Обычный 6 2 3 4 2 3 4 4 2" xfId="12220" xr:uid="{BF2DE787-3A6B-4082-978D-7C027CF1ABD2}"/>
    <cellStyle name="Обычный 6 2 3 4 2 3 4 5" xfId="2468" xr:uid="{00000000-0005-0000-0000-000030090000}"/>
    <cellStyle name="Обычный 6 2 3 4 2 3 4 5 2" xfId="8488" xr:uid="{4B442BF6-B5A9-4F85-B0E0-97020C622BD5}"/>
    <cellStyle name="Обычный 6 2 3 4 2 3 4 6" xfId="7250" xr:uid="{AF96FD39-E28D-479A-A1F6-AAE70F746BA5}"/>
    <cellStyle name="Обычный 6 2 3 4 2 3 5" xfId="2893" xr:uid="{00000000-0005-0000-0000-000031090000}"/>
    <cellStyle name="Обычный 6 2 3 4 2 3 5 2" xfId="8910" xr:uid="{D73EF613-8517-4C0B-901F-3978C3FDACF4}"/>
    <cellStyle name="Обычный 6 2 3 4 2 3 6" xfId="4137" xr:uid="{00000000-0005-0000-0000-000032090000}"/>
    <cellStyle name="Обычный 6 2 3 4 2 3 6 2" xfId="10154" xr:uid="{80C4DDC5-A818-4FDF-A840-EA5373F4712E}"/>
    <cellStyle name="Обычный 6 2 3 4 2 3 7" xfId="5381" xr:uid="{00000000-0005-0000-0000-000033090000}"/>
    <cellStyle name="Обычный 6 2 3 4 2 3 7 2" xfId="11398" xr:uid="{3EC67AD8-3D08-4C7B-A7D5-50E9E47DA950}"/>
    <cellStyle name="Обычный 6 2 3 4 2 3 8" xfId="1645" xr:uid="{00000000-0005-0000-0000-000034090000}"/>
    <cellStyle name="Обычный 6 2 3 4 2 3 8 2" xfId="7666" xr:uid="{385BCBDD-9E48-407D-8A75-FE53599D0C8F}"/>
    <cellStyle name="Обычный 6 2 3 4 2 3 9" xfId="6633" xr:uid="{69BC11FE-FBD6-4089-A057-775A86D3D933}"/>
    <cellStyle name="Обычный 6 2 3 4 2 4" xfId="1017" xr:uid="{00000000-0005-0000-0000-000035090000}"/>
    <cellStyle name="Обычный 6 2 3 4 2 4 2" xfId="1427" xr:uid="{00000000-0005-0000-0000-000036090000}"/>
    <cellStyle name="Обычный 6 2 3 4 2 4 2 2" xfId="3508" xr:uid="{00000000-0005-0000-0000-000037090000}"/>
    <cellStyle name="Обычный 6 2 3 4 2 4 2 2 2" xfId="9525" xr:uid="{90A6B6F1-6DA5-42AB-92D0-E99D8C2DB44B}"/>
    <cellStyle name="Обычный 6 2 3 4 2 4 2 3" xfId="4752" xr:uid="{00000000-0005-0000-0000-000038090000}"/>
    <cellStyle name="Обычный 6 2 3 4 2 4 2 3 2" xfId="10769" xr:uid="{3F5D805C-9FFE-42BC-B7BB-3075456F38FC}"/>
    <cellStyle name="Обычный 6 2 3 4 2 4 2 4" xfId="5996" xr:uid="{00000000-0005-0000-0000-000039090000}"/>
    <cellStyle name="Обычный 6 2 3 4 2 4 2 4 2" xfId="12013" xr:uid="{58ABDAE9-F0AA-4C50-9F61-D95CE9B35589}"/>
    <cellStyle name="Обычный 6 2 3 4 2 4 2 5" xfId="2261" xr:uid="{00000000-0005-0000-0000-00003A090000}"/>
    <cellStyle name="Обычный 6 2 3 4 2 4 2 5 2" xfId="8281" xr:uid="{B0301FD5-C8A9-41AD-B9D9-B0D11E9CCF23}"/>
    <cellStyle name="Обычный 6 2 3 4 2 4 2 6" xfId="7453" xr:uid="{F198CBBE-AA1E-412D-95E7-96BE66485072}"/>
    <cellStyle name="Обычный 6 2 3 4 2 4 3" xfId="2672" xr:uid="{00000000-0005-0000-0000-00003B090000}"/>
    <cellStyle name="Обычный 6 2 3 4 2 4 3 2" xfId="3919" xr:uid="{00000000-0005-0000-0000-00003C090000}"/>
    <cellStyle name="Обычный 6 2 3 4 2 4 3 2 2" xfId="9936" xr:uid="{9A7EE7C3-3455-48A8-BBDA-BD92DDE0B8D3}"/>
    <cellStyle name="Обычный 6 2 3 4 2 4 3 3" xfId="5163" xr:uid="{00000000-0005-0000-0000-00003D090000}"/>
    <cellStyle name="Обычный 6 2 3 4 2 4 3 3 2" xfId="11180" xr:uid="{D59C0EB6-299B-4D3E-8D20-2DDDDAAE4C32}"/>
    <cellStyle name="Обычный 6 2 3 4 2 4 3 4" xfId="6407" xr:uid="{00000000-0005-0000-0000-00003E090000}"/>
    <cellStyle name="Обычный 6 2 3 4 2 4 3 4 2" xfId="12424" xr:uid="{98CE2282-CF88-4841-A4F1-81C7BEF60C2A}"/>
    <cellStyle name="Обычный 6 2 3 4 2 4 3 5" xfId="8692" xr:uid="{AE04715F-7417-430B-8B54-A2A2734F5E9D}"/>
    <cellStyle name="Обычный 6 2 3 4 2 4 4" xfId="3097" xr:uid="{00000000-0005-0000-0000-00003F090000}"/>
    <cellStyle name="Обычный 6 2 3 4 2 4 4 2" xfId="9114" xr:uid="{1A84F824-62E3-4488-948A-4B69B001817D}"/>
    <cellStyle name="Обычный 6 2 3 4 2 4 5" xfId="4341" xr:uid="{00000000-0005-0000-0000-000040090000}"/>
    <cellStyle name="Обычный 6 2 3 4 2 4 5 2" xfId="10358" xr:uid="{0DB4D4AB-8998-43ED-9A66-FC620B8BDC8C}"/>
    <cellStyle name="Обычный 6 2 3 4 2 4 6" xfId="5585" xr:uid="{00000000-0005-0000-0000-000041090000}"/>
    <cellStyle name="Обычный 6 2 3 4 2 4 6 2" xfId="11602" xr:uid="{E21A4A2C-2366-4EC5-885A-E7214B166D8E}"/>
    <cellStyle name="Обычный 6 2 3 4 2 4 7" xfId="1850" xr:uid="{00000000-0005-0000-0000-000042090000}"/>
    <cellStyle name="Обычный 6 2 3 4 2 4 7 2" xfId="7870" xr:uid="{7A32A7AF-8993-467D-BF66-0A2B2AE93F87}"/>
    <cellStyle name="Обычный 6 2 3 4 2 4 8" xfId="7043" xr:uid="{14FFDC54-947B-4C12-B753-75A8809DFE15}"/>
    <cellStyle name="Обычный 6 2 3 4 2 5" xfId="809" xr:uid="{00000000-0005-0000-0000-000043090000}"/>
    <cellStyle name="Обычный 6 2 3 4 2 5 2" xfId="3302" xr:uid="{00000000-0005-0000-0000-000044090000}"/>
    <cellStyle name="Обычный 6 2 3 4 2 5 2 2" xfId="9319" xr:uid="{01ADAF7C-D852-4D26-A2BC-4BD2B574F7BB}"/>
    <cellStyle name="Обычный 6 2 3 4 2 5 3" xfId="4546" xr:uid="{00000000-0005-0000-0000-000045090000}"/>
    <cellStyle name="Обычный 6 2 3 4 2 5 3 2" xfId="10563" xr:uid="{1CFF1EEC-8EB4-44FD-9F6D-F87BD9CE0064}"/>
    <cellStyle name="Обычный 6 2 3 4 2 5 4" xfId="5790" xr:uid="{00000000-0005-0000-0000-000046090000}"/>
    <cellStyle name="Обычный 6 2 3 4 2 5 4 2" xfId="11807" xr:uid="{76BB3607-E50B-4DA8-8CE4-6E1785786C0B}"/>
    <cellStyle name="Обычный 6 2 3 4 2 5 5" xfId="2055" xr:uid="{00000000-0005-0000-0000-000047090000}"/>
    <cellStyle name="Обычный 6 2 3 4 2 5 5 2" xfId="8075" xr:uid="{2A87C292-8798-4AC6-A983-460C1B750C53}"/>
    <cellStyle name="Обычный 6 2 3 4 2 5 6" xfId="6838" xr:uid="{73469D1E-44BC-41A0-A36A-F433C9F5C25A}"/>
    <cellStyle name="Обычный 6 2 3 4 2 6" xfId="1222" xr:uid="{00000000-0005-0000-0000-000048090000}"/>
    <cellStyle name="Обычный 6 2 3 4 2 6 2" xfId="3713" xr:uid="{00000000-0005-0000-0000-000049090000}"/>
    <cellStyle name="Обычный 6 2 3 4 2 6 2 2" xfId="9730" xr:uid="{2B54A8F4-CABF-4783-BC8A-C3C588449065}"/>
    <cellStyle name="Обычный 6 2 3 4 2 6 3" xfId="4957" xr:uid="{00000000-0005-0000-0000-00004A090000}"/>
    <cellStyle name="Обычный 6 2 3 4 2 6 3 2" xfId="10974" xr:uid="{47DBBB58-FC4E-4763-BF6C-29771BD21855}"/>
    <cellStyle name="Обычный 6 2 3 4 2 6 4" xfId="6201" xr:uid="{00000000-0005-0000-0000-00004B090000}"/>
    <cellStyle name="Обычный 6 2 3 4 2 6 4 2" xfId="12218" xr:uid="{8DC663B0-E0C3-40CD-A92B-68B6A5E402F9}"/>
    <cellStyle name="Обычный 6 2 3 4 2 6 5" xfId="2466" xr:uid="{00000000-0005-0000-0000-00004C090000}"/>
    <cellStyle name="Обычный 6 2 3 4 2 6 5 2" xfId="8486" xr:uid="{1F352E73-7510-4291-9EE8-37669338E9BC}"/>
    <cellStyle name="Обычный 6 2 3 4 2 6 6" xfId="7248" xr:uid="{46728C26-AFCF-403B-8642-55CEEB34A7FE}"/>
    <cellStyle name="Обычный 6 2 3 4 2 7" xfId="2891" xr:uid="{00000000-0005-0000-0000-00004D090000}"/>
    <cellStyle name="Обычный 6 2 3 4 2 7 2" xfId="8908" xr:uid="{0EB035DE-0A23-4197-AE98-795E864FB0A8}"/>
    <cellStyle name="Обычный 6 2 3 4 2 8" xfId="4135" xr:uid="{00000000-0005-0000-0000-00004E090000}"/>
    <cellStyle name="Обычный 6 2 3 4 2 8 2" xfId="10152" xr:uid="{145CBBEF-6203-4C37-9BFE-A6D7911ACF1A}"/>
    <cellStyle name="Обычный 6 2 3 4 2 9" xfId="5379" xr:uid="{00000000-0005-0000-0000-00004F090000}"/>
    <cellStyle name="Обычный 6 2 3 4 2 9 2" xfId="11396" xr:uid="{8318E91E-B3BF-4248-8490-B2F2A3A8E767}"/>
    <cellStyle name="Обычный 6 2 3 4 3" xfId="592" xr:uid="{00000000-0005-0000-0000-000050090000}"/>
    <cellStyle name="Обычный 6 2 3 4 3 2" xfId="1020" xr:uid="{00000000-0005-0000-0000-000051090000}"/>
    <cellStyle name="Обычный 6 2 3 4 3 2 2" xfId="1430" xr:uid="{00000000-0005-0000-0000-000052090000}"/>
    <cellStyle name="Обычный 6 2 3 4 3 2 2 2" xfId="3511" xr:uid="{00000000-0005-0000-0000-000053090000}"/>
    <cellStyle name="Обычный 6 2 3 4 3 2 2 2 2" xfId="9528" xr:uid="{DAB10224-1DDB-4D93-89B2-52C1AD787915}"/>
    <cellStyle name="Обычный 6 2 3 4 3 2 2 3" xfId="4755" xr:uid="{00000000-0005-0000-0000-000054090000}"/>
    <cellStyle name="Обычный 6 2 3 4 3 2 2 3 2" xfId="10772" xr:uid="{B315B082-1C8C-4DCD-8619-668E14FE211B}"/>
    <cellStyle name="Обычный 6 2 3 4 3 2 2 4" xfId="5999" xr:uid="{00000000-0005-0000-0000-000055090000}"/>
    <cellStyle name="Обычный 6 2 3 4 3 2 2 4 2" xfId="12016" xr:uid="{8E9BEF31-5DD6-4856-9ECF-8DC1A8225927}"/>
    <cellStyle name="Обычный 6 2 3 4 3 2 2 5" xfId="2264" xr:uid="{00000000-0005-0000-0000-000056090000}"/>
    <cellStyle name="Обычный 6 2 3 4 3 2 2 5 2" xfId="8284" xr:uid="{BF439A2A-9CC3-4C7D-9E0D-F9468E29EBC2}"/>
    <cellStyle name="Обычный 6 2 3 4 3 2 2 6" xfId="7456" xr:uid="{000E256C-933C-40C3-89EF-4024B3DFA127}"/>
    <cellStyle name="Обычный 6 2 3 4 3 2 3" xfId="2675" xr:uid="{00000000-0005-0000-0000-000057090000}"/>
    <cellStyle name="Обычный 6 2 3 4 3 2 3 2" xfId="3922" xr:uid="{00000000-0005-0000-0000-000058090000}"/>
    <cellStyle name="Обычный 6 2 3 4 3 2 3 2 2" xfId="9939" xr:uid="{3D85FD3D-3442-428A-A1EA-DA74F96C9032}"/>
    <cellStyle name="Обычный 6 2 3 4 3 2 3 3" xfId="5166" xr:uid="{00000000-0005-0000-0000-000059090000}"/>
    <cellStyle name="Обычный 6 2 3 4 3 2 3 3 2" xfId="11183" xr:uid="{9C2D1E4C-83B5-48FD-8972-877EE830C338}"/>
    <cellStyle name="Обычный 6 2 3 4 3 2 3 4" xfId="6410" xr:uid="{00000000-0005-0000-0000-00005A090000}"/>
    <cellStyle name="Обычный 6 2 3 4 3 2 3 4 2" xfId="12427" xr:uid="{78E2E796-80FE-49BD-B0A6-D4A6375B4E09}"/>
    <cellStyle name="Обычный 6 2 3 4 3 2 3 5" xfId="8695" xr:uid="{B8AE2AF9-0422-4692-A4F8-AC30BB7DD289}"/>
    <cellStyle name="Обычный 6 2 3 4 3 2 4" xfId="3100" xr:uid="{00000000-0005-0000-0000-00005B090000}"/>
    <cellStyle name="Обычный 6 2 3 4 3 2 4 2" xfId="9117" xr:uid="{95E0257C-02DB-486E-8470-804C2D0FB346}"/>
    <cellStyle name="Обычный 6 2 3 4 3 2 5" xfId="4344" xr:uid="{00000000-0005-0000-0000-00005C090000}"/>
    <cellStyle name="Обычный 6 2 3 4 3 2 5 2" xfId="10361" xr:uid="{D0AC17CF-ECAA-4B50-8233-22C4539B13BF}"/>
    <cellStyle name="Обычный 6 2 3 4 3 2 6" xfId="5588" xr:uid="{00000000-0005-0000-0000-00005D090000}"/>
    <cellStyle name="Обычный 6 2 3 4 3 2 6 2" xfId="11605" xr:uid="{D302F151-DE67-45F8-BC11-C38ADDC4FD8A}"/>
    <cellStyle name="Обычный 6 2 3 4 3 2 7" xfId="1853" xr:uid="{00000000-0005-0000-0000-00005E090000}"/>
    <cellStyle name="Обычный 6 2 3 4 3 2 7 2" xfId="7873" xr:uid="{58448A92-C7FE-4AAE-A997-C782C10CF0FE}"/>
    <cellStyle name="Обычный 6 2 3 4 3 2 8" xfId="7046" xr:uid="{C5C6978C-1211-494C-A66D-BC59761ADF05}"/>
    <cellStyle name="Обычный 6 2 3 4 3 3" xfId="812" xr:uid="{00000000-0005-0000-0000-00005F090000}"/>
    <cellStyle name="Обычный 6 2 3 4 3 3 2" xfId="3305" xr:uid="{00000000-0005-0000-0000-000060090000}"/>
    <cellStyle name="Обычный 6 2 3 4 3 3 2 2" xfId="9322" xr:uid="{0843BBF0-9785-424C-BAB9-64C7C4E83DF2}"/>
    <cellStyle name="Обычный 6 2 3 4 3 3 3" xfId="4549" xr:uid="{00000000-0005-0000-0000-000061090000}"/>
    <cellStyle name="Обычный 6 2 3 4 3 3 3 2" xfId="10566" xr:uid="{6A0B98E3-848C-41A0-A6B6-08C7F41E0BAB}"/>
    <cellStyle name="Обычный 6 2 3 4 3 3 4" xfId="5793" xr:uid="{00000000-0005-0000-0000-000062090000}"/>
    <cellStyle name="Обычный 6 2 3 4 3 3 4 2" xfId="11810" xr:uid="{42810942-BDC3-4622-8811-C6CE929E9633}"/>
    <cellStyle name="Обычный 6 2 3 4 3 3 5" xfId="2058" xr:uid="{00000000-0005-0000-0000-000063090000}"/>
    <cellStyle name="Обычный 6 2 3 4 3 3 5 2" xfId="8078" xr:uid="{9967407D-525A-4967-B561-9EFDE93E8900}"/>
    <cellStyle name="Обычный 6 2 3 4 3 3 6" xfId="6841" xr:uid="{78CA0167-E8B6-4A96-8ADA-AA31EF385FF3}"/>
    <cellStyle name="Обычный 6 2 3 4 3 4" xfId="1225" xr:uid="{00000000-0005-0000-0000-000064090000}"/>
    <cellStyle name="Обычный 6 2 3 4 3 4 2" xfId="3716" xr:uid="{00000000-0005-0000-0000-000065090000}"/>
    <cellStyle name="Обычный 6 2 3 4 3 4 2 2" xfId="9733" xr:uid="{D9648C30-D483-44F8-B073-6B21CC58AF98}"/>
    <cellStyle name="Обычный 6 2 3 4 3 4 3" xfId="4960" xr:uid="{00000000-0005-0000-0000-000066090000}"/>
    <cellStyle name="Обычный 6 2 3 4 3 4 3 2" xfId="10977" xr:uid="{18B63A45-F491-4F2F-A8E6-F0B5B013DB3B}"/>
    <cellStyle name="Обычный 6 2 3 4 3 4 4" xfId="6204" xr:uid="{00000000-0005-0000-0000-000067090000}"/>
    <cellStyle name="Обычный 6 2 3 4 3 4 4 2" xfId="12221" xr:uid="{4A6EE9DE-F2DC-4D62-BF48-341A894EF7D9}"/>
    <cellStyle name="Обычный 6 2 3 4 3 4 5" xfId="2469" xr:uid="{00000000-0005-0000-0000-000068090000}"/>
    <cellStyle name="Обычный 6 2 3 4 3 4 5 2" xfId="8489" xr:uid="{4818CBEA-F131-4E06-9E90-C7C658E1665A}"/>
    <cellStyle name="Обычный 6 2 3 4 3 4 6" xfId="7251" xr:uid="{3F48AAEA-AB43-45E2-B380-C64FE858153B}"/>
    <cellStyle name="Обычный 6 2 3 4 3 5" xfId="2894" xr:uid="{00000000-0005-0000-0000-000069090000}"/>
    <cellStyle name="Обычный 6 2 3 4 3 5 2" xfId="8911" xr:uid="{493B324A-9558-44D5-A0B0-2EADF8EA6FC0}"/>
    <cellStyle name="Обычный 6 2 3 4 3 6" xfId="4138" xr:uid="{00000000-0005-0000-0000-00006A090000}"/>
    <cellStyle name="Обычный 6 2 3 4 3 6 2" xfId="10155" xr:uid="{41B793B3-F179-48EC-9E01-74A501161180}"/>
    <cellStyle name="Обычный 6 2 3 4 3 7" xfId="5382" xr:uid="{00000000-0005-0000-0000-00006B090000}"/>
    <cellStyle name="Обычный 6 2 3 4 3 7 2" xfId="11399" xr:uid="{07D99A30-DCB5-423C-9927-45982C838FEA}"/>
    <cellStyle name="Обычный 6 2 3 4 3 8" xfId="1646" xr:uid="{00000000-0005-0000-0000-00006C090000}"/>
    <cellStyle name="Обычный 6 2 3 4 3 8 2" xfId="7667" xr:uid="{CE3D5880-9202-4113-80C3-229B2EC95F8C}"/>
    <cellStyle name="Обычный 6 2 3 4 3 9" xfId="6634" xr:uid="{9BE8AF7B-E56E-471C-983F-270F63CE690F}"/>
    <cellStyle name="Обычный 6 2 3 4 4" xfId="593" xr:uid="{00000000-0005-0000-0000-00006D090000}"/>
    <cellStyle name="Обычный 6 2 3 4 4 2" xfId="1021" xr:uid="{00000000-0005-0000-0000-00006E090000}"/>
    <cellStyle name="Обычный 6 2 3 4 4 2 2" xfId="1431" xr:uid="{00000000-0005-0000-0000-00006F090000}"/>
    <cellStyle name="Обычный 6 2 3 4 4 2 2 2" xfId="3512" xr:uid="{00000000-0005-0000-0000-000070090000}"/>
    <cellStyle name="Обычный 6 2 3 4 4 2 2 2 2" xfId="9529" xr:uid="{930BCD1B-1DBA-434A-A520-F82AC9E796F2}"/>
    <cellStyle name="Обычный 6 2 3 4 4 2 2 3" xfId="4756" xr:uid="{00000000-0005-0000-0000-000071090000}"/>
    <cellStyle name="Обычный 6 2 3 4 4 2 2 3 2" xfId="10773" xr:uid="{0BD4F4A7-5D77-4816-9ACE-9578F0B0E9FD}"/>
    <cellStyle name="Обычный 6 2 3 4 4 2 2 4" xfId="6000" xr:uid="{00000000-0005-0000-0000-000072090000}"/>
    <cellStyle name="Обычный 6 2 3 4 4 2 2 4 2" xfId="12017" xr:uid="{04387B59-B159-4C65-80D7-3A827B2CC7E2}"/>
    <cellStyle name="Обычный 6 2 3 4 4 2 2 5" xfId="2265" xr:uid="{00000000-0005-0000-0000-000073090000}"/>
    <cellStyle name="Обычный 6 2 3 4 4 2 2 5 2" xfId="8285" xr:uid="{42666286-68E4-481E-88CC-3317982C9C8F}"/>
    <cellStyle name="Обычный 6 2 3 4 4 2 2 6" xfId="7457" xr:uid="{BA0DBFC0-A1FA-46C9-908B-05B4169B0F77}"/>
    <cellStyle name="Обычный 6 2 3 4 4 2 3" xfId="2676" xr:uid="{00000000-0005-0000-0000-000074090000}"/>
    <cellStyle name="Обычный 6 2 3 4 4 2 3 2" xfId="3923" xr:uid="{00000000-0005-0000-0000-000075090000}"/>
    <cellStyle name="Обычный 6 2 3 4 4 2 3 2 2" xfId="9940" xr:uid="{1F4F7303-6BD6-4A1B-BCFE-5E618A40F793}"/>
    <cellStyle name="Обычный 6 2 3 4 4 2 3 3" xfId="5167" xr:uid="{00000000-0005-0000-0000-000076090000}"/>
    <cellStyle name="Обычный 6 2 3 4 4 2 3 3 2" xfId="11184" xr:uid="{6895A4A1-264F-4439-BFAE-B73A2248F2C5}"/>
    <cellStyle name="Обычный 6 2 3 4 4 2 3 4" xfId="6411" xr:uid="{00000000-0005-0000-0000-000077090000}"/>
    <cellStyle name="Обычный 6 2 3 4 4 2 3 4 2" xfId="12428" xr:uid="{1CFE461E-5B56-4270-8B2E-7D5909A19166}"/>
    <cellStyle name="Обычный 6 2 3 4 4 2 3 5" xfId="8696" xr:uid="{BCAFE019-2875-42E1-9E15-A7EBFD118A0D}"/>
    <cellStyle name="Обычный 6 2 3 4 4 2 4" xfId="3101" xr:uid="{00000000-0005-0000-0000-000078090000}"/>
    <cellStyle name="Обычный 6 2 3 4 4 2 4 2" xfId="9118" xr:uid="{6BB6E855-BFE1-483D-A89B-BBB3ACC33A96}"/>
    <cellStyle name="Обычный 6 2 3 4 4 2 5" xfId="4345" xr:uid="{00000000-0005-0000-0000-000079090000}"/>
    <cellStyle name="Обычный 6 2 3 4 4 2 5 2" xfId="10362" xr:uid="{3F3A899F-946B-42A7-B055-C47F1D5FBEA2}"/>
    <cellStyle name="Обычный 6 2 3 4 4 2 6" xfId="5589" xr:uid="{00000000-0005-0000-0000-00007A090000}"/>
    <cellStyle name="Обычный 6 2 3 4 4 2 6 2" xfId="11606" xr:uid="{E6A79841-8C1D-40B3-9EAE-B7DFCAE7E766}"/>
    <cellStyle name="Обычный 6 2 3 4 4 2 7" xfId="1854" xr:uid="{00000000-0005-0000-0000-00007B090000}"/>
    <cellStyle name="Обычный 6 2 3 4 4 2 7 2" xfId="7874" xr:uid="{75AE57A4-1032-411D-80E7-88451FA3911A}"/>
    <cellStyle name="Обычный 6 2 3 4 4 2 8" xfId="7047" xr:uid="{8D377146-0BDA-4B74-BBCE-260A51CF3888}"/>
    <cellStyle name="Обычный 6 2 3 4 4 3" xfId="813" xr:uid="{00000000-0005-0000-0000-00007C090000}"/>
    <cellStyle name="Обычный 6 2 3 4 4 3 2" xfId="3306" xr:uid="{00000000-0005-0000-0000-00007D090000}"/>
    <cellStyle name="Обычный 6 2 3 4 4 3 2 2" xfId="9323" xr:uid="{DC4294F6-9C86-433E-89CE-A600551C8EC2}"/>
    <cellStyle name="Обычный 6 2 3 4 4 3 3" xfId="4550" xr:uid="{00000000-0005-0000-0000-00007E090000}"/>
    <cellStyle name="Обычный 6 2 3 4 4 3 3 2" xfId="10567" xr:uid="{DD09788C-47CE-44F7-87E4-27CE355E3F29}"/>
    <cellStyle name="Обычный 6 2 3 4 4 3 4" xfId="5794" xr:uid="{00000000-0005-0000-0000-00007F090000}"/>
    <cellStyle name="Обычный 6 2 3 4 4 3 4 2" xfId="11811" xr:uid="{56E8C139-18C2-4978-ADF4-5E76C7DDD80F}"/>
    <cellStyle name="Обычный 6 2 3 4 4 3 5" xfId="2059" xr:uid="{00000000-0005-0000-0000-000080090000}"/>
    <cellStyle name="Обычный 6 2 3 4 4 3 5 2" xfId="8079" xr:uid="{EBD3825A-E80C-4A6E-A897-BD76CA8A49BD}"/>
    <cellStyle name="Обычный 6 2 3 4 4 3 6" xfId="6842" xr:uid="{C429786D-0CBB-4ADA-905D-C38BC1A76115}"/>
    <cellStyle name="Обычный 6 2 3 4 4 4" xfId="1226" xr:uid="{00000000-0005-0000-0000-000081090000}"/>
    <cellStyle name="Обычный 6 2 3 4 4 4 2" xfId="3717" xr:uid="{00000000-0005-0000-0000-000082090000}"/>
    <cellStyle name="Обычный 6 2 3 4 4 4 2 2" xfId="9734" xr:uid="{902599B1-BF5D-4F55-B945-D7BFCCDF7A62}"/>
    <cellStyle name="Обычный 6 2 3 4 4 4 3" xfId="4961" xr:uid="{00000000-0005-0000-0000-000083090000}"/>
    <cellStyle name="Обычный 6 2 3 4 4 4 3 2" xfId="10978" xr:uid="{25D52498-9C96-4639-9745-E40982988352}"/>
    <cellStyle name="Обычный 6 2 3 4 4 4 4" xfId="6205" xr:uid="{00000000-0005-0000-0000-000084090000}"/>
    <cellStyle name="Обычный 6 2 3 4 4 4 4 2" xfId="12222" xr:uid="{5A6536C8-0CED-4BC2-B27C-13B54B32F270}"/>
    <cellStyle name="Обычный 6 2 3 4 4 4 5" xfId="2470" xr:uid="{00000000-0005-0000-0000-000085090000}"/>
    <cellStyle name="Обычный 6 2 3 4 4 4 5 2" xfId="8490" xr:uid="{B5A0E82D-C809-4A74-9345-E69B5BEA4547}"/>
    <cellStyle name="Обычный 6 2 3 4 4 4 6" xfId="7252" xr:uid="{4D3BB693-301C-4F3A-B285-FBA4091125D2}"/>
    <cellStyle name="Обычный 6 2 3 4 4 5" xfId="2895" xr:uid="{00000000-0005-0000-0000-000086090000}"/>
    <cellStyle name="Обычный 6 2 3 4 4 5 2" xfId="8912" xr:uid="{E1A2E94E-B03C-4522-9038-5F2339E82C72}"/>
    <cellStyle name="Обычный 6 2 3 4 4 6" xfId="4139" xr:uid="{00000000-0005-0000-0000-000087090000}"/>
    <cellStyle name="Обычный 6 2 3 4 4 6 2" xfId="10156" xr:uid="{8739B3A0-83D0-4F25-88F4-59D0AFEC6272}"/>
    <cellStyle name="Обычный 6 2 3 4 4 7" xfId="5383" xr:uid="{00000000-0005-0000-0000-000088090000}"/>
    <cellStyle name="Обычный 6 2 3 4 4 7 2" xfId="11400" xr:uid="{D3303D9E-BB33-48D4-A52F-D42F2ABE4D1D}"/>
    <cellStyle name="Обычный 6 2 3 4 4 8" xfId="1647" xr:uid="{00000000-0005-0000-0000-000089090000}"/>
    <cellStyle name="Обычный 6 2 3 4 4 8 2" xfId="7668" xr:uid="{5CBD392B-AA27-41C0-B0C8-37ED86E33753}"/>
    <cellStyle name="Обычный 6 2 3 4 4 9" xfId="6635" xr:uid="{2176AB8C-87F9-4691-AB7C-ECD2BC24888D}"/>
    <cellStyle name="Обычный 6 2 3 4 5" xfId="1016" xr:uid="{00000000-0005-0000-0000-00008A090000}"/>
    <cellStyle name="Обычный 6 2 3 4 5 2" xfId="1426" xr:uid="{00000000-0005-0000-0000-00008B090000}"/>
    <cellStyle name="Обычный 6 2 3 4 5 2 2" xfId="3507" xr:uid="{00000000-0005-0000-0000-00008C090000}"/>
    <cellStyle name="Обычный 6 2 3 4 5 2 2 2" xfId="9524" xr:uid="{D8ED1AC1-F56E-42F6-A2DD-A2222A5F90BB}"/>
    <cellStyle name="Обычный 6 2 3 4 5 2 3" xfId="4751" xr:uid="{00000000-0005-0000-0000-00008D090000}"/>
    <cellStyle name="Обычный 6 2 3 4 5 2 3 2" xfId="10768" xr:uid="{4219AD78-3627-4E5E-9C81-B48BF5F714BB}"/>
    <cellStyle name="Обычный 6 2 3 4 5 2 4" xfId="5995" xr:uid="{00000000-0005-0000-0000-00008E090000}"/>
    <cellStyle name="Обычный 6 2 3 4 5 2 4 2" xfId="12012" xr:uid="{FD625559-DAB0-4A35-B572-5D65EB7CCFA4}"/>
    <cellStyle name="Обычный 6 2 3 4 5 2 5" xfId="2260" xr:uid="{00000000-0005-0000-0000-00008F090000}"/>
    <cellStyle name="Обычный 6 2 3 4 5 2 5 2" xfId="8280" xr:uid="{5CEBD59C-B23D-4741-9F8A-7499A0443122}"/>
    <cellStyle name="Обычный 6 2 3 4 5 2 6" xfId="7452" xr:uid="{3A0875B7-C9FF-4699-9E7D-30282AB125ED}"/>
    <cellStyle name="Обычный 6 2 3 4 5 3" xfId="2671" xr:uid="{00000000-0005-0000-0000-000090090000}"/>
    <cellStyle name="Обычный 6 2 3 4 5 3 2" xfId="3918" xr:uid="{00000000-0005-0000-0000-000091090000}"/>
    <cellStyle name="Обычный 6 2 3 4 5 3 2 2" xfId="9935" xr:uid="{27D0A4D1-CFC3-47EF-9FC9-8FB5714D8CF0}"/>
    <cellStyle name="Обычный 6 2 3 4 5 3 3" xfId="5162" xr:uid="{00000000-0005-0000-0000-000092090000}"/>
    <cellStyle name="Обычный 6 2 3 4 5 3 3 2" xfId="11179" xr:uid="{5E7418EB-25F5-440C-B2C3-9780B7DB1A04}"/>
    <cellStyle name="Обычный 6 2 3 4 5 3 4" xfId="6406" xr:uid="{00000000-0005-0000-0000-000093090000}"/>
    <cellStyle name="Обычный 6 2 3 4 5 3 4 2" xfId="12423" xr:uid="{03E05A83-8550-475D-A39B-2886B70C7A54}"/>
    <cellStyle name="Обычный 6 2 3 4 5 3 5" xfId="8691" xr:uid="{1D98AD35-06CA-4A1F-A624-559156015F9F}"/>
    <cellStyle name="Обычный 6 2 3 4 5 4" xfId="3096" xr:uid="{00000000-0005-0000-0000-000094090000}"/>
    <cellStyle name="Обычный 6 2 3 4 5 4 2" xfId="9113" xr:uid="{D7EE3ADC-D415-4544-BEF4-AACB0A1EA635}"/>
    <cellStyle name="Обычный 6 2 3 4 5 5" xfId="4340" xr:uid="{00000000-0005-0000-0000-000095090000}"/>
    <cellStyle name="Обычный 6 2 3 4 5 5 2" xfId="10357" xr:uid="{E6DDA73F-DE4C-4F39-83E4-686619BF5BF5}"/>
    <cellStyle name="Обычный 6 2 3 4 5 6" xfId="5584" xr:uid="{00000000-0005-0000-0000-000096090000}"/>
    <cellStyle name="Обычный 6 2 3 4 5 6 2" xfId="11601" xr:uid="{BF2B4CAF-1E3D-4D74-AD65-1DE76DCE7281}"/>
    <cellStyle name="Обычный 6 2 3 4 5 7" xfId="1849" xr:uid="{00000000-0005-0000-0000-000097090000}"/>
    <cellStyle name="Обычный 6 2 3 4 5 7 2" xfId="7869" xr:uid="{808CD235-8E83-4DD3-B343-C5D788EFB42F}"/>
    <cellStyle name="Обычный 6 2 3 4 5 8" xfId="7042" xr:uid="{48DDB62B-1685-4302-8A29-2D338B7E5743}"/>
    <cellStyle name="Обычный 6 2 3 4 6" xfId="808" xr:uid="{00000000-0005-0000-0000-000098090000}"/>
    <cellStyle name="Обычный 6 2 3 4 6 2" xfId="3301" xr:uid="{00000000-0005-0000-0000-000099090000}"/>
    <cellStyle name="Обычный 6 2 3 4 6 2 2" xfId="9318" xr:uid="{FC6A537E-24EC-4A53-B569-B262B18F769E}"/>
    <cellStyle name="Обычный 6 2 3 4 6 3" xfId="4545" xr:uid="{00000000-0005-0000-0000-00009A090000}"/>
    <cellStyle name="Обычный 6 2 3 4 6 3 2" xfId="10562" xr:uid="{63C3C082-697F-4F31-9F71-BECE1A081F16}"/>
    <cellStyle name="Обычный 6 2 3 4 6 4" xfId="5789" xr:uid="{00000000-0005-0000-0000-00009B090000}"/>
    <cellStyle name="Обычный 6 2 3 4 6 4 2" xfId="11806" xr:uid="{2E2EC8F1-C592-4EA6-9391-BD3D94468664}"/>
    <cellStyle name="Обычный 6 2 3 4 6 5" xfId="2054" xr:uid="{00000000-0005-0000-0000-00009C090000}"/>
    <cellStyle name="Обычный 6 2 3 4 6 5 2" xfId="8074" xr:uid="{D97ED738-249C-4871-B994-26AF963FBB11}"/>
    <cellStyle name="Обычный 6 2 3 4 6 6" xfId="6837" xr:uid="{32044625-DBFF-4DFF-8FAE-8FEAC2AAD9E3}"/>
    <cellStyle name="Обычный 6 2 3 4 7" xfId="1221" xr:uid="{00000000-0005-0000-0000-00009D090000}"/>
    <cellStyle name="Обычный 6 2 3 4 7 2" xfId="3712" xr:uid="{00000000-0005-0000-0000-00009E090000}"/>
    <cellStyle name="Обычный 6 2 3 4 7 2 2" xfId="9729" xr:uid="{617D8FFE-248D-4A80-8852-D48596EECDCD}"/>
    <cellStyle name="Обычный 6 2 3 4 7 3" xfId="4956" xr:uid="{00000000-0005-0000-0000-00009F090000}"/>
    <cellStyle name="Обычный 6 2 3 4 7 3 2" xfId="10973" xr:uid="{A588C71E-AC00-44ED-B1F2-5EA6DBEFA61D}"/>
    <cellStyle name="Обычный 6 2 3 4 7 4" xfId="6200" xr:uid="{00000000-0005-0000-0000-0000A0090000}"/>
    <cellStyle name="Обычный 6 2 3 4 7 4 2" xfId="12217" xr:uid="{E0E464DD-1017-4F22-A067-5EF682C7A99F}"/>
    <cellStyle name="Обычный 6 2 3 4 7 5" xfId="2465" xr:uid="{00000000-0005-0000-0000-0000A1090000}"/>
    <cellStyle name="Обычный 6 2 3 4 7 5 2" xfId="8485" xr:uid="{89820083-B8E8-4C28-930B-DC02189409CB}"/>
    <cellStyle name="Обычный 6 2 3 4 7 6" xfId="7247" xr:uid="{4ECBB979-755A-40A6-842A-FEC2EDEDF132}"/>
    <cellStyle name="Обычный 6 2 3 4 8" xfId="2890" xr:uid="{00000000-0005-0000-0000-0000A2090000}"/>
    <cellStyle name="Обычный 6 2 3 4 8 2" xfId="8907" xr:uid="{49E04B59-31AE-49F7-8661-920DDC1D5C51}"/>
    <cellStyle name="Обычный 6 2 3 4 9" xfId="4134" xr:uid="{00000000-0005-0000-0000-0000A3090000}"/>
    <cellStyle name="Обычный 6 2 3 4 9 2" xfId="10151" xr:uid="{EEAD0762-2A60-4474-8823-EA009BE27358}"/>
    <cellStyle name="Обычный 6 2 3 5" xfId="594" xr:uid="{00000000-0005-0000-0000-0000A4090000}"/>
    <cellStyle name="Обычный 6 2 3 5 10" xfId="1648" xr:uid="{00000000-0005-0000-0000-0000A5090000}"/>
    <cellStyle name="Обычный 6 2 3 5 10 2" xfId="7669" xr:uid="{936FA7C0-0216-4744-A318-8BAE78160AAF}"/>
    <cellStyle name="Обычный 6 2 3 5 11" xfId="6636" xr:uid="{4CCDFF69-4AB2-45E7-8C08-8D9A6F5B8149}"/>
    <cellStyle name="Обычный 6 2 3 5 2" xfId="595" xr:uid="{00000000-0005-0000-0000-0000A6090000}"/>
    <cellStyle name="Обычный 6 2 3 5 2 2" xfId="1023" xr:uid="{00000000-0005-0000-0000-0000A7090000}"/>
    <cellStyle name="Обычный 6 2 3 5 2 2 2" xfId="1433" xr:uid="{00000000-0005-0000-0000-0000A8090000}"/>
    <cellStyle name="Обычный 6 2 3 5 2 2 2 2" xfId="3514" xr:uid="{00000000-0005-0000-0000-0000A9090000}"/>
    <cellStyle name="Обычный 6 2 3 5 2 2 2 2 2" xfId="9531" xr:uid="{8091AF0A-94EE-4DD2-A847-210E8056EE9E}"/>
    <cellStyle name="Обычный 6 2 3 5 2 2 2 3" xfId="4758" xr:uid="{00000000-0005-0000-0000-0000AA090000}"/>
    <cellStyle name="Обычный 6 2 3 5 2 2 2 3 2" xfId="10775" xr:uid="{DAFF7CCF-A796-44CC-84F7-A4C61C1484A6}"/>
    <cellStyle name="Обычный 6 2 3 5 2 2 2 4" xfId="6002" xr:uid="{00000000-0005-0000-0000-0000AB090000}"/>
    <cellStyle name="Обычный 6 2 3 5 2 2 2 4 2" xfId="12019" xr:uid="{3A6A3280-EDD0-4AD7-97AB-631E83894C26}"/>
    <cellStyle name="Обычный 6 2 3 5 2 2 2 5" xfId="2267" xr:uid="{00000000-0005-0000-0000-0000AC090000}"/>
    <cellStyle name="Обычный 6 2 3 5 2 2 2 5 2" xfId="8287" xr:uid="{40F3319F-DDFE-4A24-967F-D6D3D608BBA4}"/>
    <cellStyle name="Обычный 6 2 3 5 2 2 2 6" xfId="7459" xr:uid="{FA2F06D2-DEBD-4EAC-ABD9-B1F932044BB2}"/>
    <cellStyle name="Обычный 6 2 3 5 2 2 3" xfId="2678" xr:uid="{00000000-0005-0000-0000-0000AD090000}"/>
    <cellStyle name="Обычный 6 2 3 5 2 2 3 2" xfId="3925" xr:uid="{00000000-0005-0000-0000-0000AE090000}"/>
    <cellStyle name="Обычный 6 2 3 5 2 2 3 2 2" xfId="9942" xr:uid="{F8230955-AC0B-4002-B58E-E7E2EA741F74}"/>
    <cellStyle name="Обычный 6 2 3 5 2 2 3 3" xfId="5169" xr:uid="{00000000-0005-0000-0000-0000AF090000}"/>
    <cellStyle name="Обычный 6 2 3 5 2 2 3 3 2" xfId="11186" xr:uid="{33823C23-3029-43E4-B750-1A71C31F2C92}"/>
    <cellStyle name="Обычный 6 2 3 5 2 2 3 4" xfId="6413" xr:uid="{00000000-0005-0000-0000-0000B0090000}"/>
    <cellStyle name="Обычный 6 2 3 5 2 2 3 4 2" xfId="12430" xr:uid="{C5704E31-7DA6-498D-A834-7A4A62C5AC1A}"/>
    <cellStyle name="Обычный 6 2 3 5 2 2 3 5" xfId="8698" xr:uid="{52336D8C-78A9-4E4B-8E4E-F3EE1E6CF76B}"/>
    <cellStyle name="Обычный 6 2 3 5 2 2 4" xfId="3103" xr:uid="{00000000-0005-0000-0000-0000B1090000}"/>
    <cellStyle name="Обычный 6 2 3 5 2 2 4 2" xfId="9120" xr:uid="{E01E1EFA-E057-4E16-BD16-70ECB57643BA}"/>
    <cellStyle name="Обычный 6 2 3 5 2 2 5" xfId="4347" xr:uid="{00000000-0005-0000-0000-0000B2090000}"/>
    <cellStyle name="Обычный 6 2 3 5 2 2 5 2" xfId="10364" xr:uid="{E5AF0A00-7E56-4A06-BFF5-1FE692B086B8}"/>
    <cellStyle name="Обычный 6 2 3 5 2 2 6" xfId="5591" xr:uid="{00000000-0005-0000-0000-0000B3090000}"/>
    <cellStyle name="Обычный 6 2 3 5 2 2 6 2" xfId="11608" xr:uid="{A25462B0-0FCC-4BD0-8D54-5D46D471AF10}"/>
    <cellStyle name="Обычный 6 2 3 5 2 2 7" xfId="1856" xr:uid="{00000000-0005-0000-0000-0000B4090000}"/>
    <cellStyle name="Обычный 6 2 3 5 2 2 7 2" xfId="7876" xr:uid="{09FC4A31-9DE4-4E67-9A6C-3BECA5A05C59}"/>
    <cellStyle name="Обычный 6 2 3 5 2 2 8" xfId="7049" xr:uid="{53B21C80-8009-4767-A23C-5DA8C979533A}"/>
    <cellStyle name="Обычный 6 2 3 5 2 3" xfId="815" xr:uid="{00000000-0005-0000-0000-0000B5090000}"/>
    <cellStyle name="Обычный 6 2 3 5 2 3 2" xfId="3308" xr:uid="{00000000-0005-0000-0000-0000B6090000}"/>
    <cellStyle name="Обычный 6 2 3 5 2 3 2 2" xfId="9325" xr:uid="{5D29A1DD-A663-4896-9D72-98D9DCAC99FD}"/>
    <cellStyle name="Обычный 6 2 3 5 2 3 3" xfId="4552" xr:uid="{00000000-0005-0000-0000-0000B7090000}"/>
    <cellStyle name="Обычный 6 2 3 5 2 3 3 2" xfId="10569" xr:uid="{980F487B-3638-4142-8BF9-9849C0B66CA4}"/>
    <cellStyle name="Обычный 6 2 3 5 2 3 4" xfId="5796" xr:uid="{00000000-0005-0000-0000-0000B8090000}"/>
    <cellStyle name="Обычный 6 2 3 5 2 3 4 2" xfId="11813" xr:uid="{2D6D274D-490F-4D2A-8785-A73F2EE03E99}"/>
    <cellStyle name="Обычный 6 2 3 5 2 3 5" xfId="2061" xr:uid="{00000000-0005-0000-0000-0000B9090000}"/>
    <cellStyle name="Обычный 6 2 3 5 2 3 5 2" xfId="8081" xr:uid="{EC9983B3-1AB9-4E98-9056-B09BF5A55431}"/>
    <cellStyle name="Обычный 6 2 3 5 2 3 6" xfId="6844" xr:uid="{65B95DA2-555A-44D7-8585-EEE696F3700D}"/>
    <cellStyle name="Обычный 6 2 3 5 2 4" xfId="1228" xr:uid="{00000000-0005-0000-0000-0000BA090000}"/>
    <cellStyle name="Обычный 6 2 3 5 2 4 2" xfId="3719" xr:uid="{00000000-0005-0000-0000-0000BB090000}"/>
    <cellStyle name="Обычный 6 2 3 5 2 4 2 2" xfId="9736" xr:uid="{F9975471-05E1-41D2-874C-53E9C797D66E}"/>
    <cellStyle name="Обычный 6 2 3 5 2 4 3" xfId="4963" xr:uid="{00000000-0005-0000-0000-0000BC090000}"/>
    <cellStyle name="Обычный 6 2 3 5 2 4 3 2" xfId="10980" xr:uid="{33836C1F-C222-4A77-AD4A-8DCF833E3350}"/>
    <cellStyle name="Обычный 6 2 3 5 2 4 4" xfId="6207" xr:uid="{00000000-0005-0000-0000-0000BD090000}"/>
    <cellStyle name="Обычный 6 2 3 5 2 4 4 2" xfId="12224" xr:uid="{878205EC-4164-439B-944F-552A6FF9B825}"/>
    <cellStyle name="Обычный 6 2 3 5 2 4 5" xfId="2472" xr:uid="{00000000-0005-0000-0000-0000BE090000}"/>
    <cellStyle name="Обычный 6 2 3 5 2 4 5 2" xfId="8492" xr:uid="{069A8165-2F8E-46FD-883C-D64ECD08B9B4}"/>
    <cellStyle name="Обычный 6 2 3 5 2 4 6" xfId="7254" xr:uid="{75FBB607-955B-4615-885D-67F874CFDA29}"/>
    <cellStyle name="Обычный 6 2 3 5 2 5" xfId="2897" xr:uid="{00000000-0005-0000-0000-0000BF090000}"/>
    <cellStyle name="Обычный 6 2 3 5 2 5 2" xfId="8914" xr:uid="{9049E7DD-714F-4113-87A5-587F9D55F28F}"/>
    <cellStyle name="Обычный 6 2 3 5 2 6" xfId="4141" xr:uid="{00000000-0005-0000-0000-0000C0090000}"/>
    <cellStyle name="Обычный 6 2 3 5 2 6 2" xfId="10158" xr:uid="{B6287399-DC86-4784-B43C-B534488E8CA3}"/>
    <cellStyle name="Обычный 6 2 3 5 2 7" xfId="5385" xr:uid="{00000000-0005-0000-0000-0000C1090000}"/>
    <cellStyle name="Обычный 6 2 3 5 2 7 2" xfId="11402" xr:uid="{449E2584-A327-4418-B4FE-AF4810B82D51}"/>
    <cellStyle name="Обычный 6 2 3 5 2 8" xfId="1649" xr:uid="{00000000-0005-0000-0000-0000C2090000}"/>
    <cellStyle name="Обычный 6 2 3 5 2 8 2" xfId="7670" xr:uid="{0D3DDFFE-D2FC-49AC-9653-065294070C3D}"/>
    <cellStyle name="Обычный 6 2 3 5 2 9" xfId="6637" xr:uid="{70AD9ED5-C5A9-4F85-A189-1C87CBE89915}"/>
    <cellStyle name="Обычный 6 2 3 5 3" xfId="596" xr:uid="{00000000-0005-0000-0000-0000C3090000}"/>
    <cellStyle name="Обычный 6 2 3 5 3 2" xfId="1024" xr:uid="{00000000-0005-0000-0000-0000C4090000}"/>
    <cellStyle name="Обычный 6 2 3 5 3 2 2" xfId="1434" xr:uid="{00000000-0005-0000-0000-0000C5090000}"/>
    <cellStyle name="Обычный 6 2 3 5 3 2 2 2" xfId="3515" xr:uid="{00000000-0005-0000-0000-0000C6090000}"/>
    <cellStyle name="Обычный 6 2 3 5 3 2 2 2 2" xfId="9532" xr:uid="{10944F87-93F5-4363-872F-CC897F77B4A7}"/>
    <cellStyle name="Обычный 6 2 3 5 3 2 2 3" xfId="4759" xr:uid="{00000000-0005-0000-0000-0000C7090000}"/>
    <cellStyle name="Обычный 6 2 3 5 3 2 2 3 2" xfId="10776" xr:uid="{AC82A1BC-05C8-4FB6-B216-6E2EABACC633}"/>
    <cellStyle name="Обычный 6 2 3 5 3 2 2 4" xfId="6003" xr:uid="{00000000-0005-0000-0000-0000C8090000}"/>
    <cellStyle name="Обычный 6 2 3 5 3 2 2 4 2" xfId="12020" xr:uid="{9199A081-97E3-431F-935E-5AEA11615014}"/>
    <cellStyle name="Обычный 6 2 3 5 3 2 2 5" xfId="2268" xr:uid="{00000000-0005-0000-0000-0000C9090000}"/>
    <cellStyle name="Обычный 6 2 3 5 3 2 2 5 2" xfId="8288" xr:uid="{CF6B929A-F5A4-4AFB-B3EA-F33A4127BB69}"/>
    <cellStyle name="Обычный 6 2 3 5 3 2 2 6" xfId="7460" xr:uid="{AFBC0641-DFDA-449A-9350-B386C74C2141}"/>
    <cellStyle name="Обычный 6 2 3 5 3 2 3" xfId="2679" xr:uid="{00000000-0005-0000-0000-0000CA090000}"/>
    <cellStyle name="Обычный 6 2 3 5 3 2 3 2" xfId="3926" xr:uid="{00000000-0005-0000-0000-0000CB090000}"/>
    <cellStyle name="Обычный 6 2 3 5 3 2 3 2 2" xfId="9943" xr:uid="{9C212C24-415F-474F-B9CB-B0BD836809B5}"/>
    <cellStyle name="Обычный 6 2 3 5 3 2 3 3" xfId="5170" xr:uid="{00000000-0005-0000-0000-0000CC090000}"/>
    <cellStyle name="Обычный 6 2 3 5 3 2 3 3 2" xfId="11187" xr:uid="{ADB6DA3A-1D77-4B26-BBE0-A2EE1ADFE0E0}"/>
    <cellStyle name="Обычный 6 2 3 5 3 2 3 4" xfId="6414" xr:uid="{00000000-0005-0000-0000-0000CD090000}"/>
    <cellStyle name="Обычный 6 2 3 5 3 2 3 4 2" xfId="12431" xr:uid="{5436CF47-8274-4FBA-82C8-6FD411B6D6E8}"/>
    <cellStyle name="Обычный 6 2 3 5 3 2 3 5" xfId="8699" xr:uid="{6C44647E-5E47-4207-922B-E6C185E1332E}"/>
    <cellStyle name="Обычный 6 2 3 5 3 2 4" xfId="3104" xr:uid="{00000000-0005-0000-0000-0000CE090000}"/>
    <cellStyle name="Обычный 6 2 3 5 3 2 4 2" xfId="9121" xr:uid="{DE54C648-B007-4CD9-9508-CAEF86FD55BE}"/>
    <cellStyle name="Обычный 6 2 3 5 3 2 5" xfId="4348" xr:uid="{00000000-0005-0000-0000-0000CF090000}"/>
    <cellStyle name="Обычный 6 2 3 5 3 2 5 2" xfId="10365" xr:uid="{5F79A7AC-601F-4C38-9A21-7129D5CFB8E3}"/>
    <cellStyle name="Обычный 6 2 3 5 3 2 6" xfId="5592" xr:uid="{00000000-0005-0000-0000-0000D0090000}"/>
    <cellStyle name="Обычный 6 2 3 5 3 2 6 2" xfId="11609" xr:uid="{6A986A0A-25A1-4866-B3C1-C1B9FD87ECDA}"/>
    <cellStyle name="Обычный 6 2 3 5 3 2 7" xfId="1857" xr:uid="{00000000-0005-0000-0000-0000D1090000}"/>
    <cellStyle name="Обычный 6 2 3 5 3 2 7 2" xfId="7877" xr:uid="{D758F153-F0D2-414A-82CE-105EE44295FA}"/>
    <cellStyle name="Обычный 6 2 3 5 3 2 8" xfId="7050" xr:uid="{4533B31C-24B3-47BD-A4D2-F7B36F833C46}"/>
    <cellStyle name="Обычный 6 2 3 5 3 3" xfId="816" xr:uid="{00000000-0005-0000-0000-0000D2090000}"/>
    <cellStyle name="Обычный 6 2 3 5 3 3 2" xfId="3309" xr:uid="{00000000-0005-0000-0000-0000D3090000}"/>
    <cellStyle name="Обычный 6 2 3 5 3 3 2 2" xfId="9326" xr:uid="{82E54F3A-801F-4677-BDB9-6A392D9C3D17}"/>
    <cellStyle name="Обычный 6 2 3 5 3 3 3" xfId="4553" xr:uid="{00000000-0005-0000-0000-0000D4090000}"/>
    <cellStyle name="Обычный 6 2 3 5 3 3 3 2" xfId="10570" xr:uid="{74C33022-B89D-4D3B-AF1C-A2FEFC5E5857}"/>
    <cellStyle name="Обычный 6 2 3 5 3 3 4" xfId="5797" xr:uid="{00000000-0005-0000-0000-0000D5090000}"/>
    <cellStyle name="Обычный 6 2 3 5 3 3 4 2" xfId="11814" xr:uid="{01B58E5B-D895-4DE5-935B-A3ECBCE4A24C}"/>
    <cellStyle name="Обычный 6 2 3 5 3 3 5" xfId="2062" xr:uid="{00000000-0005-0000-0000-0000D6090000}"/>
    <cellStyle name="Обычный 6 2 3 5 3 3 5 2" xfId="8082" xr:uid="{F02BF901-CDEB-45EA-9E95-88024D075077}"/>
    <cellStyle name="Обычный 6 2 3 5 3 3 6" xfId="6845" xr:uid="{C9441AC2-6A43-41E2-AA3C-6B9DFCBA42EC}"/>
    <cellStyle name="Обычный 6 2 3 5 3 4" xfId="1229" xr:uid="{00000000-0005-0000-0000-0000D7090000}"/>
    <cellStyle name="Обычный 6 2 3 5 3 4 2" xfId="3720" xr:uid="{00000000-0005-0000-0000-0000D8090000}"/>
    <cellStyle name="Обычный 6 2 3 5 3 4 2 2" xfId="9737" xr:uid="{C9EC3D9B-04D6-4575-9678-F06CF2A0BF26}"/>
    <cellStyle name="Обычный 6 2 3 5 3 4 3" xfId="4964" xr:uid="{00000000-0005-0000-0000-0000D9090000}"/>
    <cellStyle name="Обычный 6 2 3 5 3 4 3 2" xfId="10981" xr:uid="{C57E46AD-3073-4451-BB57-1C4F3BA34545}"/>
    <cellStyle name="Обычный 6 2 3 5 3 4 4" xfId="6208" xr:uid="{00000000-0005-0000-0000-0000DA090000}"/>
    <cellStyle name="Обычный 6 2 3 5 3 4 4 2" xfId="12225" xr:uid="{29E3525C-02E5-416C-9251-520E9F16196A}"/>
    <cellStyle name="Обычный 6 2 3 5 3 4 5" xfId="2473" xr:uid="{00000000-0005-0000-0000-0000DB090000}"/>
    <cellStyle name="Обычный 6 2 3 5 3 4 5 2" xfId="8493" xr:uid="{952104BE-3CB5-49C7-A2BF-A1A78D1E70E1}"/>
    <cellStyle name="Обычный 6 2 3 5 3 4 6" xfId="7255" xr:uid="{FC7F9E15-7B60-48C3-A598-B1D428F15438}"/>
    <cellStyle name="Обычный 6 2 3 5 3 5" xfId="2898" xr:uid="{00000000-0005-0000-0000-0000DC090000}"/>
    <cellStyle name="Обычный 6 2 3 5 3 5 2" xfId="8915" xr:uid="{35601749-64B5-4697-9870-C4470986ADC3}"/>
    <cellStyle name="Обычный 6 2 3 5 3 6" xfId="4142" xr:uid="{00000000-0005-0000-0000-0000DD090000}"/>
    <cellStyle name="Обычный 6 2 3 5 3 6 2" xfId="10159" xr:uid="{640F1655-FE46-4A90-A366-4A18822CC0EE}"/>
    <cellStyle name="Обычный 6 2 3 5 3 7" xfId="5386" xr:uid="{00000000-0005-0000-0000-0000DE090000}"/>
    <cellStyle name="Обычный 6 2 3 5 3 7 2" xfId="11403" xr:uid="{664ACAB5-2A85-419C-AC52-F55A32297500}"/>
    <cellStyle name="Обычный 6 2 3 5 3 8" xfId="1650" xr:uid="{00000000-0005-0000-0000-0000DF090000}"/>
    <cellStyle name="Обычный 6 2 3 5 3 8 2" xfId="7671" xr:uid="{7A1B0B6A-0E1B-496C-A432-A2F6BA58072D}"/>
    <cellStyle name="Обычный 6 2 3 5 3 9" xfId="6638" xr:uid="{5670054B-4F79-45FB-8B6A-66217C822F08}"/>
    <cellStyle name="Обычный 6 2 3 5 4" xfId="1022" xr:uid="{00000000-0005-0000-0000-0000E0090000}"/>
    <cellStyle name="Обычный 6 2 3 5 4 2" xfId="1432" xr:uid="{00000000-0005-0000-0000-0000E1090000}"/>
    <cellStyle name="Обычный 6 2 3 5 4 2 2" xfId="3513" xr:uid="{00000000-0005-0000-0000-0000E2090000}"/>
    <cellStyle name="Обычный 6 2 3 5 4 2 2 2" xfId="9530" xr:uid="{C9627D9C-39AB-43AB-BC28-F95BE8B7D5DF}"/>
    <cellStyle name="Обычный 6 2 3 5 4 2 3" xfId="4757" xr:uid="{00000000-0005-0000-0000-0000E3090000}"/>
    <cellStyle name="Обычный 6 2 3 5 4 2 3 2" xfId="10774" xr:uid="{FA03FAB4-F6EB-471D-8659-AE90EF84F9F7}"/>
    <cellStyle name="Обычный 6 2 3 5 4 2 4" xfId="6001" xr:uid="{00000000-0005-0000-0000-0000E4090000}"/>
    <cellStyle name="Обычный 6 2 3 5 4 2 4 2" xfId="12018" xr:uid="{CF185435-4F64-43A9-9BF0-390451396F99}"/>
    <cellStyle name="Обычный 6 2 3 5 4 2 5" xfId="2266" xr:uid="{00000000-0005-0000-0000-0000E5090000}"/>
    <cellStyle name="Обычный 6 2 3 5 4 2 5 2" xfId="8286" xr:uid="{8605EABB-9F10-4B25-BC82-55738AEEF1F7}"/>
    <cellStyle name="Обычный 6 2 3 5 4 2 6" xfId="7458" xr:uid="{94C10794-E9FF-41C4-A1D3-F3B27DE338D4}"/>
    <cellStyle name="Обычный 6 2 3 5 4 3" xfId="2677" xr:uid="{00000000-0005-0000-0000-0000E6090000}"/>
    <cellStyle name="Обычный 6 2 3 5 4 3 2" xfId="3924" xr:uid="{00000000-0005-0000-0000-0000E7090000}"/>
    <cellStyle name="Обычный 6 2 3 5 4 3 2 2" xfId="9941" xr:uid="{692B4A58-2FD0-407D-BB45-47C28A6F30A2}"/>
    <cellStyle name="Обычный 6 2 3 5 4 3 3" xfId="5168" xr:uid="{00000000-0005-0000-0000-0000E8090000}"/>
    <cellStyle name="Обычный 6 2 3 5 4 3 3 2" xfId="11185" xr:uid="{D77A2164-DBE8-4C33-992A-58EAC7327601}"/>
    <cellStyle name="Обычный 6 2 3 5 4 3 4" xfId="6412" xr:uid="{00000000-0005-0000-0000-0000E9090000}"/>
    <cellStyle name="Обычный 6 2 3 5 4 3 4 2" xfId="12429" xr:uid="{E34A6136-5D03-4368-9950-9417EFD181BC}"/>
    <cellStyle name="Обычный 6 2 3 5 4 3 5" xfId="8697" xr:uid="{51A42959-C370-4FE2-AF74-A0DD747795CD}"/>
    <cellStyle name="Обычный 6 2 3 5 4 4" xfId="3102" xr:uid="{00000000-0005-0000-0000-0000EA090000}"/>
    <cellStyle name="Обычный 6 2 3 5 4 4 2" xfId="9119" xr:uid="{B4A2E2CA-332B-4B28-A05C-46550C6E603E}"/>
    <cellStyle name="Обычный 6 2 3 5 4 5" xfId="4346" xr:uid="{00000000-0005-0000-0000-0000EB090000}"/>
    <cellStyle name="Обычный 6 2 3 5 4 5 2" xfId="10363" xr:uid="{5D71C263-15AF-4887-A9B1-AC5C8237AC12}"/>
    <cellStyle name="Обычный 6 2 3 5 4 6" xfId="5590" xr:uid="{00000000-0005-0000-0000-0000EC090000}"/>
    <cellStyle name="Обычный 6 2 3 5 4 6 2" xfId="11607" xr:uid="{E8A6B02A-657B-468B-BBE4-304FDAF0221F}"/>
    <cellStyle name="Обычный 6 2 3 5 4 7" xfId="1855" xr:uid="{00000000-0005-0000-0000-0000ED090000}"/>
    <cellStyle name="Обычный 6 2 3 5 4 7 2" xfId="7875" xr:uid="{94C74DA7-6142-42FF-AC60-16F2119424DD}"/>
    <cellStyle name="Обычный 6 2 3 5 4 8" xfId="7048" xr:uid="{4FFACFE4-D6B5-4A8E-8CDB-A05C4273F198}"/>
    <cellStyle name="Обычный 6 2 3 5 5" xfId="814" xr:uid="{00000000-0005-0000-0000-0000EE090000}"/>
    <cellStyle name="Обычный 6 2 3 5 5 2" xfId="3307" xr:uid="{00000000-0005-0000-0000-0000EF090000}"/>
    <cellStyle name="Обычный 6 2 3 5 5 2 2" xfId="9324" xr:uid="{A71A7BE5-4D13-44AC-AAF5-F576030678E8}"/>
    <cellStyle name="Обычный 6 2 3 5 5 3" xfId="4551" xr:uid="{00000000-0005-0000-0000-0000F0090000}"/>
    <cellStyle name="Обычный 6 2 3 5 5 3 2" xfId="10568" xr:uid="{D5142037-7018-4A05-8E86-039A0FEAEB50}"/>
    <cellStyle name="Обычный 6 2 3 5 5 4" xfId="5795" xr:uid="{00000000-0005-0000-0000-0000F1090000}"/>
    <cellStyle name="Обычный 6 2 3 5 5 4 2" xfId="11812" xr:uid="{4715D2D6-1A12-4C0F-A8F6-FF38C9D9BE94}"/>
    <cellStyle name="Обычный 6 2 3 5 5 5" xfId="2060" xr:uid="{00000000-0005-0000-0000-0000F2090000}"/>
    <cellStyle name="Обычный 6 2 3 5 5 5 2" xfId="8080" xr:uid="{1887115A-F950-46F7-9F69-E2D0FEBA63DF}"/>
    <cellStyle name="Обычный 6 2 3 5 5 6" xfId="6843" xr:uid="{E945ADD6-8ECE-4AA0-A7D2-4435CFBC87A2}"/>
    <cellStyle name="Обычный 6 2 3 5 6" xfId="1227" xr:uid="{00000000-0005-0000-0000-0000F3090000}"/>
    <cellStyle name="Обычный 6 2 3 5 6 2" xfId="3718" xr:uid="{00000000-0005-0000-0000-0000F4090000}"/>
    <cellStyle name="Обычный 6 2 3 5 6 2 2" xfId="9735" xr:uid="{63AFB82D-D624-4C8A-A0A9-58023AE61A17}"/>
    <cellStyle name="Обычный 6 2 3 5 6 3" xfId="4962" xr:uid="{00000000-0005-0000-0000-0000F5090000}"/>
    <cellStyle name="Обычный 6 2 3 5 6 3 2" xfId="10979" xr:uid="{29F3E63A-312F-4F7B-9782-9D85D2763245}"/>
    <cellStyle name="Обычный 6 2 3 5 6 4" xfId="6206" xr:uid="{00000000-0005-0000-0000-0000F6090000}"/>
    <cellStyle name="Обычный 6 2 3 5 6 4 2" xfId="12223" xr:uid="{4CDEFD48-5A31-4AAC-A070-3D589AEFDD43}"/>
    <cellStyle name="Обычный 6 2 3 5 6 5" xfId="2471" xr:uid="{00000000-0005-0000-0000-0000F7090000}"/>
    <cellStyle name="Обычный 6 2 3 5 6 5 2" xfId="8491" xr:uid="{5C085727-4E0B-46FF-AB63-7280F4BD8209}"/>
    <cellStyle name="Обычный 6 2 3 5 6 6" xfId="7253" xr:uid="{B4FDE080-8918-4258-81E4-FD7359BD7A3C}"/>
    <cellStyle name="Обычный 6 2 3 5 7" xfId="2896" xr:uid="{00000000-0005-0000-0000-0000F8090000}"/>
    <cellStyle name="Обычный 6 2 3 5 7 2" xfId="8913" xr:uid="{BFA02801-0E98-42F9-A325-BB13835C3992}"/>
    <cellStyle name="Обычный 6 2 3 5 8" xfId="4140" xr:uid="{00000000-0005-0000-0000-0000F9090000}"/>
    <cellStyle name="Обычный 6 2 3 5 8 2" xfId="10157" xr:uid="{1D4F02C4-68A5-41F4-A58C-6DF23AFCAD7F}"/>
    <cellStyle name="Обычный 6 2 3 5 9" xfId="5384" xr:uid="{00000000-0005-0000-0000-0000FA090000}"/>
    <cellStyle name="Обычный 6 2 3 5 9 2" xfId="11401" xr:uid="{5E588F96-2480-44C5-A33D-008D86091FDB}"/>
    <cellStyle name="Обычный 6 2 3 6" xfId="597" xr:uid="{00000000-0005-0000-0000-0000FB090000}"/>
    <cellStyle name="Обычный 6 2 3 6 2" xfId="1025" xr:uid="{00000000-0005-0000-0000-0000FC090000}"/>
    <cellStyle name="Обычный 6 2 3 6 2 2" xfId="1435" xr:uid="{00000000-0005-0000-0000-0000FD090000}"/>
    <cellStyle name="Обычный 6 2 3 6 2 2 2" xfId="3516" xr:uid="{00000000-0005-0000-0000-0000FE090000}"/>
    <cellStyle name="Обычный 6 2 3 6 2 2 2 2" xfId="9533" xr:uid="{D12F9ED2-A5DE-4389-A801-6B8A3BCE8087}"/>
    <cellStyle name="Обычный 6 2 3 6 2 2 3" xfId="4760" xr:uid="{00000000-0005-0000-0000-0000FF090000}"/>
    <cellStyle name="Обычный 6 2 3 6 2 2 3 2" xfId="10777" xr:uid="{E8DE725E-2401-45EA-B0A8-0A5D14F382EA}"/>
    <cellStyle name="Обычный 6 2 3 6 2 2 4" xfId="6004" xr:uid="{00000000-0005-0000-0000-0000000A0000}"/>
    <cellStyle name="Обычный 6 2 3 6 2 2 4 2" xfId="12021" xr:uid="{FBF3249B-6DAB-48BF-992B-50A01806EDD8}"/>
    <cellStyle name="Обычный 6 2 3 6 2 2 5" xfId="2269" xr:uid="{00000000-0005-0000-0000-0000010A0000}"/>
    <cellStyle name="Обычный 6 2 3 6 2 2 5 2" xfId="8289" xr:uid="{4E3E810D-FF5C-4975-A3B8-516FEAD12A8E}"/>
    <cellStyle name="Обычный 6 2 3 6 2 2 6" xfId="7461" xr:uid="{AE385DE9-181D-4276-A3D1-DE32FBCD0B2E}"/>
    <cellStyle name="Обычный 6 2 3 6 2 3" xfId="2680" xr:uid="{00000000-0005-0000-0000-0000020A0000}"/>
    <cellStyle name="Обычный 6 2 3 6 2 3 2" xfId="3927" xr:uid="{00000000-0005-0000-0000-0000030A0000}"/>
    <cellStyle name="Обычный 6 2 3 6 2 3 2 2" xfId="9944" xr:uid="{67BB6CBF-4C0D-4DF9-8349-396624923FBC}"/>
    <cellStyle name="Обычный 6 2 3 6 2 3 3" xfId="5171" xr:uid="{00000000-0005-0000-0000-0000040A0000}"/>
    <cellStyle name="Обычный 6 2 3 6 2 3 3 2" xfId="11188" xr:uid="{AA9E959C-0DD1-4853-8F16-827B3EF7B1CA}"/>
    <cellStyle name="Обычный 6 2 3 6 2 3 4" xfId="6415" xr:uid="{00000000-0005-0000-0000-0000050A0000}"/>
    <cellStyle name="Обычный 6 2 3 6 2 3 4 2" xfId="12432" xr:uid="{F78886EE-E941-416C-AED5-78E6B204E421}"/>
    <cellStyle name="Обычный 6 2 3 6 2 3 5" xfId="8700" xr:uid="{DBC97886-BE64-4FA8-A7A3-96A6E0A6F219}"/>
    <cellStyle name="Обычный 6 2 3 6 2 4" xfId="3105" xr:uid="{00000000-0005-0000-0000-0000060A0000}"/>
    <cellStyle name="Обычный 6 2 3 6 2 4 2" xfId="9122" xr:uid="{B9C603E3-CB8C-40BF-B09D-FFF7B8D36EB8}"/>
    <cellStyle name="Обычный 6 2 3 6 2 5" xfId="4349" xr:uid="{00000000-0005-0000-0000-0000070A0000}"/>
    <cellStyle name="Обычный 6 2 3 6 2 5 2" xfId="10366" xr:uid="{FB17BF8B-E1F7-4396-8FCA-1F120B3E6A0C}"/>
    <cellStyle name="Обычный 6 2 3 6 2 6" xfId="5593" xr:uid="{00000000-0005-0000-0000-0000080A0000}"/>
    <cellStyle name="Обычный 6 2 3 6 2 6 2" xfId="11610" xr:uid="{29F6FA01-A6DA-4B44-BD2F-BA6065C18F1B}"/>
    <cellStyle name="Обычный 6 2 3 6 2 7" xfId="1858" xr:uid="{00000000-0005-0000-0000-0000090A0000}"/>
    <cellStyle name="Обычный 6 2 3 6 2 7 2" xfId="7878" xr:uid="{9E37C3BC-2A43-4F02-9BA2-7E6EEE374968}"/>
    <cellStyle name="Обычный 6 2 3 6 2 8" xfId="7051" xr:uid="{EE73F412-6334-483E-83C1-BE63D3DFA8A4}"/>
    <cellStyle name="Обычный 6 2 3 6 3" xfId="817" xr:uid="{00000000-0005-0000-0000-00000A0A0000}"/>
    <cellStyle name="Обычный 6 2 3 6 3 2" xfId="3310" xr:uid="{00000000-0005-0000-0000-00000B0A0000}"/>
    <cellStyle name="Обычный 6 2 3 6 3 2 2" xfId="9327" xr:uid="{63878403-EEE2-482D-A6CF-988EDCD9CF51}"/>
    <cellStyle name="Обычный 6 2 3 6 3 3" xfId="4554" xr:uid="{00000000-0005-0000-0000-00000C0A0000}"/>
    <cellStyle name="Обычный 6 2 3 6 3 3 2" xfId="10571" xr:uid="{AD7DC5AC-D00D-427C-B644-022350AA5A43}"/>
    <cellStyle name="Обычный 6 2 3 6 3 4" xfId="5798" xr:uid="{00000000-0005-0000-0000-00000D0A0000}"/>
    <cellStyle name="Обычный 6 2 3 6 3 4 2" xfId="11815" xr:uid="{5E801857-40C1-4F31-8D0F-693E26D568A3}"/>
    <cellStyle name="Обычный 6 2 3 6 3 5" xfId="2063" xr:uid="{00000000-0005-0000-0000-00000E0A0000}"/>
    <cellStyle name="Обычный 6 2 3 6 3 5 2" xfId="8083" xr:uid="{3F345AF0-8028-4940-9ABA-F31D8E7C9598}"/>
    <cellStyle name="Обычный 6 2 3 6 3 6" xfId="6846" xr:uid="{A4E7BF0B-403A-4C86-984A-A8E67BFF4678}"/>
    <cellStyle name="Обычный 6 2 3 6 4" xfId="1230" xr:uid="{00000000-0005-0000-0000-00000F0A0000}"/>
    <cellStyle name="Обычный 6 2 3 6 4 2" xfId="3721" xr:uid="{00000000-0005-0000-0000-0000100A0000}"/>
    <cellStyle name="Обычный 6 2 3 6 4 2 2" xfId="9738" xr:uid="{BEEB6F90-B8D4-4600-AD36-580962FF8FB8}"/>
    <cellStyle name="Обычный 6 2 3 6 4 3" xfId="4965" xr:uid="{00000000-0005-0000-0000-0000110A0000}"/>
    <cellStyle name="Обычный 6 2 3 6 4 3 2" xfId="10982" xr:uid="{AB12C80B-F97B-43C9-B0DD-3148DD2369C3}"/>
    <cellStyle name="Обычный 6 2 3 6 4 4" xfId="6209" xr:uid="{00000000-0005-0000-0000-0000120A0000}"/>
    <cellStyle name="Обычный 6 2 3 6 4 4 2" xfId="12226" xr:uid="{623BDE43-1B52-4171-8D05-C490F76D6A9A}"/>
    <cellStyle name="Обычный 6 2 3 6 4 5" xfId="2474" xr:uid="{00000000-0005-0000-0000-0000130A0000}"/>
    <cellStyle name="Обычный 6 2 3 6 4 5 2" xfId="8494" xr:uid="{31C8CEF6-F5C4-421B-A510-ACDF6230A318}"/>
    <cellStyle name="Обычный 6 2 3 6 4 6" xfId="7256" xr:uid="{54C8D8B1-12C5-40D4-8BD8-710A5B65E405}"/>
    <cellStyle name="Обычный 6 2 3 6 5" xfId="2899" xr:uid="{00000000-0005-0000-0000-0000140A0000}"/>
    <cellStyle name="Обычный 6 2 3 6 5 2" xfId="8916" xr:uid="{9DE6E366-0F4C-4764-88CA-AC527A9AE8D8}"/>
    <cellStyle name="Обычный 6 2 3 6 6" xfId="4143" xr:uid="{00000000-0005-0000-0000-0000150A0000}"/>
    <cellStyle name="Обычный 6 2 3 6 6 2" xfId="10160" xr:uid="{4B4708F9-F12B-4254-ABC7-2ACA3ABB4DC6}"/>
    <cellStyle name="Обычный 6 2 3 6 7" xfId="5387" xr:uid="{00000000-0005-0000-0000-0000160A0000}"/>
    <cellStyle name="Обычный 6 2 3 6 7 2" xfId="11404" xr:uid="{358E6C7C-F60F-4B2C-8ABE-E9AD7BA50BA4}"/>
    <cellStyle name="Обычный 6 2 3 6 8" xfId="1651" xr:uid="{00000000-0005-0000-0000-0000170A0000}"/>
    <cellStyle name="Обычный 6 2 3 6 8 2" xfId="7672" xr:uid="{3DDC6F0B-B0B1-45E4-B25B-ED241709D3F9}"/>
    <cellStyle name="Обычный 6 2 3 6 9" xfId="6639" xr:uid="{E5EF9362-DD88-489E-B842-9DA24220FF3D}"/>
    <cellStyle name="Обычный 6 2 3 7" xfId="598" xr:uid="{00000000-0005-0000-0000-0000180A0000}"/>
    <cellStyle name="Обычный 6 2 3 7 2" xfId="1026" xr:uid="{00000000-0005-0000-0000-0000190A0000}"/>
    <cellStyle name="Обычный 6 2 3 7 2 2" xfId="1436" xr:uid="{00000000-0005-0000-0000-00001A0A0000}"/>
    <cellStyle name="Обычный 6 2 3 7 2 2 2" xfId="3517" xr:uid="{00000000-0005-0000-0000-00001B0A0000}"/>
    <cellStyle name="Обычный 6 2 3 7 2 2 2 2" xfId="9534" xr:uid="{3FF30970-C5A0-4FB0-817B-E2E5EFA8BDFF}"/>
    <cellStyle name="Обычный 6 2 3 7 2 2 3" xfId="4761" xr:uid="{00000000-0005-0000-0000-00001C0A0000}"/>
    <cellStyle name="Обычный 6 2 3 7 2 2 3 2" xfId="10778" xr:uid="{69C3163F-A30D-405A-BA58-D96A2AFBB3A0}"/>
    <cellStyle name="Обычный 6 2 3 7 2 2 4" xfId="6005" xr:uid="{00000000-0005-0000-0000-00001D0A0000}"/>
    <cellStyle name="Обычный 6 2 3 7 2 2 4 2" xfId="12022" xr:uid="{2B06CF04-5CC1-4425-8F96-CDB02064C9DC}"/>
    <cellStyle name="Обычный 6 2 3 7 2 2 5" xfId="2270" xr:uid="{00000000-0005-0000-0000-00001E0A0000}"/>
    <cellStyle name="Обычный 6 2 3 7 2 2 5 2" xfId="8290" xr:uid="{02666129-910E-4645-BF4D-83E32E74BFD1}"/>
    <cellStyle name="Обычный 6 2 3 7 2 2 6" xfId="7462" xr:uid="{36D51D3D-1FD5-4FF0-9C7B-0EAF2ADF678B}"/>
    <cellStyle name="Обычный 6 2 3 7 2 3" xfId="2681" xr:uid="{00000000-0005-0000-0000-00001F0A0000}"/>
    <cellStyle name="Обычный 6 2 3 7 2 3 2" xfId="3928" xr:uid="{00000000-0005-0000-0000-0000200A0000}"/>
    <cellStyle name="Обычный 6 2 3 7 2 3 2 2" xfId="9945" xr:uid="{88A8FBF2-9F7C-4E15-9560-5A9C0CD06AA6}"/>
    <cellStyle name="Обычный 6 2 3 7 2 3 3" xfId="5172" xr:uid="{00000000-0005-0000-0000-0000210A0000}"/>
    <cellStyle name="Обычный 6 2 3 7 2 3 3 2" xfId="11189" xr:uid="{C61267E1-43CE-425F-AF3B-F30731BF12E5}"/>
    <cellStyle name="Обычный 6 2 3 7 2 3 4" xfId="6416" xr:uid="{00000000-0005-0000-0000-0000220A0000}"/>
    <cellStyle name="Обычный 6 2 3 7 2 3 4 2" xfId="12433" xr:uid="{C5AE0F30-9D14-4186-8670-E21677A6AB0E}"/>
    <cellStyle name="Обычный 6 2 3 7 2 3 5" xfId="8701" xr:uid="{0E6D2EC3-CE25-48EC-B963-660A3321FD47}"/>
    <cellStyle name="Обычный 6 2 3 7 2 4" xfId="3106" xr:uid="{00000000-0005-0000-0000-0000230A0000}"/>
    <cellStyle name="Обычный 6 2 3 7 2 4 2" xfId="9123" xr:uid="{4D87AB70-7081-49FA-8B44-89004C8E3785}"/>
    <cellStyle name="Обычный 6 2 3 7 2 5" xfId="4350" xr:uid="{00000000-0005-0000-0000-0000240A0000}"/>
    <cellStyle name="Обычный 6 2 3 7 2 5 2" xfId="10367" xr:uid="{75E1C347-093F-46E3-BB0E-BBB263D88740}"/>
    <cellStyle name="Обычный 6 2 3 7 2 6" xfId="5594" xr:uid="{00000000-0005-0000-0000-0000250A0000}"/>
    <cellStyle name="Обычный 6 2 3 7 2 6 2" xfId="11611" xr:uid="{4EF8B7D3-8EE4-4DB5-B5F7-2C9E382306BC}"/>
    <cellStyle name="Обычный 6 2 3 7 2 7" xfId="1859" xr:uid="{00000000-0005-0000-0000-0000260A0000}"/>
    <cellStyle name="Обычный 6 2 3 7 2 7 2" xfId="7879" xr:uid="{73EB082F-6D10-474F-B5A4-4ACB15BDC84E}"/>
    <cellStyle name="Обычный 6 2 3 7 2 8" xfId="7052" xr:uid="{CA7FB135-B835-4380-AB9C-354699394281}"/>
    <cellStyle name="Обычный 6 2 3 7 3" xfId="818" xr:uid="{00000000-0005-0000-0000-0000270A0000}"/>
    <cellStyle name="Обычный 6 2 3 7 3 2" xfId="3311" xr:uid="{00000000-0005-0000-0000-0000280A0000}"/>
    <cellStyle name="Обычный 6 2 3 7 3 2 2" xfId="9328" xr:uid="{B5B02590-980F-4363-ABC1-9BF2FF6F2CEB}"/>
    <cellStyle name="Обычный 6 2 3 7 3 3" xfId="4555" xr:uid="{00000000-0005-0000-0000-0000290A0000}"/>
    <cellStyle name="Обычный 6 2 3 7 3 3 2" xfId="10572" xr:uid="{7C7B365F-BA62-465F-A20B-BDADED43D66A}"/>
    <cellStyle name="Обычный 6 2 3 7 3 4" xfId="5799" xr:uid="{00000000-0005-0000-0000-00002A0A0000}"/>
    <cellStyle name="Обычный 6 2 3 7 3 4 2" xfId="11816" xr:uid="{AEE584D5-46C9-45B9-9E0F-C898DFCF3603}"/>
    <cellStyle name="Обычный 6 2 3 7 3 5" xfId="2064" xr:uid="{00000000-0005-0000-0000-00002B0A0000}"/>
    <cellStyle name="Обычный 6 2 3 7 3 5 2" xfId="8084" xr:uid="{377D4E53-93A2-4ACD-AD86-13A703932D67}"/>
    <cellStyle name="Обычный 6 2 3 7 3 6" xfId="6847" xr:uid="{1D56D9C6-080F-40A2-9BA5-E6B376CF0736}"/>
    <cellStyle name="Обычный 6 2 3 7 4" xfId="1231" xr:uid="{00000000-0005-0000-0000-00002C0A0000}"/>
    <cellStyle name="Обычный 6 2 3 7 4 2" xfId="3722" xr:uid="{00000000-0005-0000-0000-00002D0A0000}"/>
    <cellStyle name="Обычный 6 2 3 7 4 2 2" xfId="9739" xr:uid="{30E7EDBE-9BC1-40BF-950E-E39B67931A3C}"/>
    <cellStyle name="Обычный 6 2 3 7 4 3" xfId="4966" xr:uid="{00000000-0005-0000-0000-00002E0A0000}"/>
    <cellStyle name="Обычный 6 2 3 7 4 3 2" xfId="10983" xr:uid="{8CC60798-6553-40FA-BE0D-41F18EEB7297}"/>
    <cellStyle name="Обычный 6 2 3 7 4 4" xfId="6210" xr:uid="{00000000-0005-0000-0000-00002F0A0000}"/>
    <cellStyle name="Обычный 6 2 3 7 4 4 2" xfId="12227" xr:uid="{2332C754-0B40-45AE-AF74-DFF6CADC26A5}"/>
    <cellStyle name="Обычный 6 2 3 7 4 5" xfId="2475" xr:uid="{00000000-0005-0000-0000-0000300A0000}"/>
    <cellStyle name="Обычный 6 2 3 7 4 5 2" xfId="8495" xr:uid="{54DFE04B-F71E-4F3A-A52B-9B09EF29ECA8}"/>
    <cellStyle name="Обычный 6 2 3 7 4 6" xfId="7257" xr:uid="{483D0BA2-B260-4141-B577-D3F46DE8772E}"/>
    <cellStyle name="Обычный 6 2 3 7 5" xfId="2900" xr:uid="{00000000-0005-0000-0000-0000310A0000}"/>
    <cellStyle name="Обычный 6 2 3 7 5 2" xfId="8917" xr:uid="{D7E1F2E9-407C-432B-A2CA-89D516CD84D7}"/>
    <cellStyle name="Обычный 6 2 3 7 6" xfId="4144" xr:uid="{00000000-0005-0000-0000-0000320A0000}"/>
    <cellStyle name="Обычный 6 2 3 7 6 2" xfId="10161" xr:uid="{547D6735-5C3D-40E4-9D86-517FF3907A32}"/>
    <cellStyle name="Обычный 6 2 3 7 7" xfId="5388" xr:uid="{00000000-0005-0000-0000-0000330A0000}"/>
    <cellStyle name="Обычный 6 2 3 7 7 2" xfId="11405" xr:uid="{1A447257-106A-4B0D-B0CC-0BB98BAF703E}"/>
    <cellStyle name="Обычный 6 2 3 7 8" xfId="1652" xr:uid="{00000000-0005-0000-0000-0000340A0000}"/>
    <cellStyle name="Обычный 6 2 3 7 8 2" xfId="7673" xr:uid="{DF2F2BCE-B215-4CEE-B9FE-075C4984837B}"/>
    <cellStyle name="Обычный 6 2 3 7 9" xfId="6640" xr:uid="{D6556687-EB21-497F-8C9B-16411B17926C}"/>
    <cellStyle name="Обычный 6 2 3 8" xfId="599" xr:uid="{00000000-0005-0000-0000-0000350A0000}"/>
    <cellStyle name="Обычный 6 2 3 8 2" xfId="1027" xr:uid="{00000000-0005-0000-0000-0000360A0000}"/>
    <cellStyle name="Обычный 6 2 3 8 2 2" xfId="1437" xr:uid="{00000000-0005-0000-0000-0000370A0000}"/>
    <cellStyle name="Обычный 6 2 3 8 2 2 2" xfId="3518" xr:uid="{00000000-0005-0000-0000-0000380A0000}"/>
    <cellStyle name="Обычный 6 2 3 8 2 2 2 2" xfId="9535" xr:uid="{D361A4F1-74CC-417A-A1BB-4122CEF1E25F}"/>
    <cellStyle name="Обычный 6 2 3 8 2 2 3" xfId="4762" xr:uid="{00000000-0005-0000-0000-0000390A0000}"/>
    <cellStyle name="Обычный 6 2 3 8 2 2 3 2" xfId="10779" xr:uid="{B9D055DC-6FF3-4400-AD16-DD7A041368E1}"/>
    <cellStyle name="Обычный 6 2 3 8 2 2 4" xfId="6006" xr:uid="{00000000-0005-0000-0000-00003A0A0000}"/>
    <cellStyle name="Обычный 6 2 3 8 2 2 4 2" xfId="12023" xr:uid="{AE439B9F-8BCE-4EF8-A617-48F60FEE07B9}"/>
    <cellStyle name="Обычный 6 2 3 8 2 2 5" xfId="2271" xr:uid="{00000000-0005-0000-0000-00003B0A0000}"/>
    <cellStyle name="Обычный 6 2 3 8 2 2 5 2" xfId="8291" xr:uid="{5733D502-F8BC-4DDE-9068-1FB0E3B01007}"/>
    <cellStyle name="Обычный 6 2 3 8 2 2 6" xfId="7463" xr:uid="{AB23F606-3D26-44F3-8D18-E280354DF543}"/>
    <cellStyle name="Обычный 6 2 3 8 2 3" xfId="2682" xr:uid="{00000000-0005-0000-0000-00003C0A0000}"/>
    <cellStyle name="Обычный 6 2 3 8 2 3 2" xfId="3929" xr:uid="{00000000-0005-0000-0000-00003D0A0000}"/>
    <cellStyle name="Обычный 6 2 3 8 2 3 2 2" xfId="9946" xr:uid="{01CC076F-744C-4E81-A3CB-E288EA05B70E}"/>
    <cellStyle name="Обычный 6 2 3 8 2 3 3" xfId="5173" xr:uid="{00000000-0005-0000-0000-00003E0A0000}"/>
    <cellStyle name="Обычный 6 2 3 8 2 3 3 2" xfId="11190" xr:uid="{651F31A2-89DF-4179-82D4-CC669DBDDD59}"/>
    <cellStyle name="Обычный 6 2 3 8 2 3 4" xfId="6417" xr:uid="{00000000-0005-0000-0000-00003F0A0000}"/>
    <cellStyle name="Обычный 6 2 3 8 2 3 4 2" xfId="12434" xr:uid="{93398316-938F-42EC-9FA9-35CAC79381C1}"/>
    <cellStyle name="Обычный 6 2 3 8 2 3 5" xfId="8702" xr:uid="{0DA913AB-ED92-412D-826F-A753A84C5B6B}"/>
    <cellStyle name="Обычный 6 2 3 8 2 4" xfId="3107" xr:uid="{00000000-0005-0000-0000-0000400A0000}"/>
    <cellStyle name="Обычный 6 2 3 8 2 4 2" xfId="9124" xr:uid="{A1F5A71A-A3F0-4410-AB46-9A5D74FA5226}"/>
    <cellStyle name="Обычный 6 2 3 8 2 5" xfId="4351" xr:uid="{00000000-0005-0000-0000-0000410A0000}"/>
    <cellStyle name="Обычный 6 2 3 8 2 5 2" xfId="10368" xr:uid="{6A66C666-AEA6-485F-A38D-DCD57E845B26}"/>
    <cellStyle name="Обычный 6 2 3 8 2 6" xfId="5595" xr:uid="{00000000-0005-0000-0000-0000420A0000}"/>
    <cellStyle name="Обычный 6 2 3 8 2 6 2" xfId="11612" xr:uid="{C40828FA-35B8-4179-B5C6-A3D1BC3FE703}"/>
    <cellStyle name="Обычный 6 2 3 8 2 7" xfId="1860" xr:uid="{00000000-0005-0000-0000-0000430A0000}"/>
    <cellStyle name="Обычный 6 2 3 8 2 7 2" xfId="7880" xr:uid="{CEE71026-0CC2-4A9A-AC86-A655D3D14569}"/>
    <cellStyle name="Обычный 6 2 3 8 2 8" xfId="7053" xr:uid="{44E0069F-E972-4356-81ED-FC08F8859261}"/>
    <cellStyle name="Обычный 6 2 3 8 3" xfId="819" xr:uid="{00000000-0005-0000-0000-0000440A0000}"/>
    <cellStyle name="Обычный 6 2 3 8 3 2" xfId="3312" xr:uid="{00000000-0005-0000-0000-0000450A0000}"/>
    <cellStyle name="Обычный 6 2 3 8 3 2 2" xfId="9329" xr:uid="{F23ECBB3-5C07-45CA-A417-DF33A7E4E440}"/>
    <cellStyle name="Обычный 6 2 3 8 3 3" xfId="4556" xr:uid="{00000000-0005-0000-0000-0000460A0000}"/>
    <cellStyle name="Обычный 6 2 3 8 3 3 2" xfId="10573" xr:uid="{BFE967C9-2852-4B1D-962F-7BD0D9285E3F}"/>
    <cellStyle name="Обычный 6 2 3 8 3 4" xfId="5800" xr:uid="{00000000-0005-0000-0000-0000470A0000}"/>
    <cellStyle name="Обычный 6 2 3 8 3 4 2" xfId="11817" xr:uid="{86A01E75-20F2-45CF-B536-639350C134B9}"/>
    <cellStyle name="Обычный 6 2 3 8 3 5" xfId="2065" xr:uid="{00000000-0005-0000-0000-0000480A0000}"/>
    <cellStyle name="Обычный 6 2 3 8 3 5 2" xfId="8085" xr:uid="{DD7B5EB5-DF3B-4534-A677-C1E62E198DAD}"/>
    <cellStyle name="Обычный 6 2 3 8 3 6" xfId="6848" xr:uid="{2C008CBD-3A11-46CC-B374-0C39B472B2FE}"/>
    <cellStyle name="Обычный 6 2 3 8 4" xfId="1232" xr:uid="{00000000-0005-0000-0000-0000490A0000}"/>
    <cellStyle name="Обычный 6 2 3 8 4 2" xfId="3723" xr:uid="{00000000-0005-0000-0000-00004A0A0000}"/>
    <cellStyle name="Обычный 6 2 3 8 4 2 2" xfId="9740" xr:uid="{B692D1AF-7861-46CE-8564-4D08FBEE9B91}"/>
    <cellStyle name="Обычный 6 2 3 8 4 3" xfId="4967" xr:uid="{00000000-0005-0000-0000-00004B0A0000}"/>
    <cellStyle name="Обычный 6 2 3 8 4 3 2" xfId="10984" xr:uid="{82B286AA-66F0-4E04-9BAE-C27D9B2595A0}"/>
    <cellStyle name="Обычный 6 2 3 8 4 4" xfId="6211" xr:uid="{00000000-0005-0000-0000-00004C0A0000}"/>
    <cellStyle name="Обычный 6 2 3 8 4 4 2" xfId="12228" xr:uid="{A0133CDF-CA6D-410D-AF12-808A2C595470}"/>
    <cellStyle name="Обычный 6 2 3 8 4 5" xfId="2476" xr:uid="{00000000-0005-0000-0000-00004D0A0000}"/>
    <cellStyle name="Обычный 6 2 3 8 4 5 2" xfId="8496" xr:uid="{C348462E-FAB7-4621-9B5C-42094EEF4B6F}"/>
    <cellStyle name="Обычный 6 2 3 8 4 6" xfId="7258" xr:uid="{5718B37B-8295-4D2F-9E1C-52142D9D751B}"/>
    <cellStyle name="Обычный 6 2 3 8 5" xfId="2901" xr:uid="{00000000-0005-0000-0000-00004E0A0000}"/>
    <cellStyle name="Обычный 6 2 3 8 5 2" xfId="8918" xr:uid="{6FEA7654-1493-4EAB-80BF-B0D88EC060AC}"/>
    <cellStyle name="Обычный 6 2 3 8 6" xfId="4145" xr:uid="{00000000-0005-0000-0000-00004F0A0000}"/>
    <cellStyle name="Обычный 6 2 3 8 6 2" xfId="10162" xr:uid="{9071D099-FC53-45F5-91BC-0F1DD88F39A6}"/>
    <cellStyle name="Обычный 6 2 3 8 7" xfId="5389" xr:uid="{00000000-0005-0000-0000-0000500A0000}"/>
    <cellStyle name="Обычный 6 2 3 8 7 2" xfId="11406" xr:uid="{502FB3D7-5C59-40F6-8A98-8E876C4D0444}"/>
    <cellStyle name="Обычный 6 2 3 8 8" xfId="1653" xr:uid="{00000000-0005-0000-0000-0000510A0000}"/>
    <cellStyle name="Обычный 6 2 3 8 8 2" xfId="7674" xr:uid="{6722FE9F-9A3C-4891-BEB5-B1CBFBB46B49}"/>
    <cellStyle name="Обычный 6 2 3 8 9" xfId="6641" xr:uid="{5351DA48-2984-4DF1-8399-AC988C03A592}"/>
    <cellStyle name="Обычный 6 2 3 9" xfId="997" xr:uid="{00000000-0005-0000-0000-0000520A0000}"/>
    <cellStyle name="Обычный 6 2 3 9 2" xfId="1407" xr:uid="{00000000-0005-0000-0000-0000530A0000}"/>
    <cellStyle name="Обычный 6 2 3 9 2 2" xfId="3488" xr:uid="{00000000-0005-0000-0000-0000540A0000}"/>
    <cellStyle name="Обычный 6 2 3 9 2 2 2" xfId="9505" xr:uid="{6FBB6F5B-AD06-4C16-A0A0-370177FB2DB4}"/>
    <cellStyle name="Обычный 6 2 3 9 2 3" xfId="4732" xr:uid="{00000000-0005-0000-0000-0000550A0000}"/>
    <cellStyle name="Обычный 6 2 3 9 2 3 2" xfId="10749" xr:uid="{5A588670-E4C0-44B4-BB25-0E120F46B6AA}"/>
    <cellStyle name="Обычный 6 2 3 9 2 4" xfId="5976" xr:uid="{00000000-0005-0000-0000-0000560A0000}"/>
    <cellStyle name="Обычный 6 2 3 9 2 4 2" xfId="11993" xr:uid="{3687C0CC-CDAB-49D5-A45A-2CD8F0769EBD}"/>
    <cellStyle name="Обычный 6 2 3 9 2 5" xfId="2241" xr:uid="{00000000-0005-0000-0000-0000570A0000}"/>
    <cellStyle name="Обычный 6 2 3 9 2 5 2" xfId="8261" xr:uid="{B5C3D51E-A48F-4EC0-8EB3-0890D4EB82F3}"/>
    <cellStyle name="Обычный 6 2 3 9 2 6" xfId="7433" xr:uid="{BA1DD050-CD3C-438E-BE4A-5BCC18384D17}"/>
    <cellStyle name="Обычный 6 2 3 9 3" xfId="2652" xr:uid="{00000000-0005-0000-0000-0000580A0000}"/>
    <cellStyle name="Обычный 6 2 3 9 3 2" xfId="3899" xr:uid="{00000000-0005-0000-0000-0000590A0000}"/>
    <cellStyle name="Обычный 6 2 3 9 3 2 2" xfId="9916" xr:uid="{78CEEA81-96EE-43AD-AE8D-9D2B618D169F}"/>
    <cellStyle name="Обычный 6 2 3 9 3 3" xfId="5143" xr:uid="{00000000-0005-0000-0000-00005A0A0000}"/>
    <cellStyle name="Обычный 6 2 3 9 3 3 2" xfId="11160" xr:uid="{EDCE702C-740B-460E-B0BD-3EED4977E1F3}"/>
    <cellStyle name="Обычный 6 2 3 9 3 4" xfId="6387" xr:uid="{00000000-0005-0000-0000-00005B0A0000}"/>
    <cellStyle name="Обычный 6 2 3 9 3 4 2" xfId="12404" xr:uid="{FDAC58BA-98C5-478F-8FBE-03D4F42D8095}"/>
    <cellStyle name="Обычный 6 2 3 9 3 5" xfId="8672" xr:uid="{77BC0EAD-8AB8-4893-85B8-0CB9B28B4490}"/>
    <cellStyle name="Обычный 6 2 3 9 4" xfId="3077" xr:uid="{00000000-0005-0000-0000-00005C0A0000}"/>
    <cellStyle name="Обычный 6 2 3 9 4 2" xfId="9094" xr:uid="{329F0537-ECF5-444F-BA51-E62CA62CF8BC}"/>
    <cellStyle name="Обычный 6 2 3 9 5" xfId="4321" xr:uid="{00000000-0005-0000-0000-00005D0A0000}"/>
    <cellStyle name="Обычный 6 2 3 9 5 2" xfId="10338" xr:uid="{FA4C8EA3-DEC3-4C44-BE52-2138A4E2BD40}"/>
    <cellStyle name="Обычный 6 2 3 9 6" xfId="5565" xr:uid="{00000000-0005-0000-0000-00005E0A0000}"/>
    <cellStyle name="Обычный 6 2 3 9 6 2" xfId="11582" xr:uid="{CE660A35-B2CE-4C65-A72B-3EE9562A40A2}"/>
    <cellStyle name="Обычный 6 2 3 9 7" xfId="1830" xr:uid="{00000000-0005-0000-0000-00005F0A0000}"/>
    <cellStyle name="Обычный 6 2 3 9 7 2" xfId="7850" xr:uid="{463689FC-9F63-4533-B861-3C450A4F3D5C}"/>
    <cellStyle name="Обычный 6 2 3 9 8" xfId="7023" xr:uid="{AC4C20B0-C9F3-45C1-A7DB-4BF72CE3976A}"/>
    <cellStyle name="Обычный 6 2 4" xfId="600" xr:uid="{00000000-0005-0000-0000-0000600A0000}"/>
    <cellStyle name="Обычный 6 2 4 10" xfId="5390" xr:uid="{00000000-0005-0000-0000-0000610A0000}"/>
    <cellStyle name="Обычный 6 2 4 10 2" xfId="11407" xr:uid="{C6312E6F-2973-424B-A97D-EDA013C32A57}"/>
    <cellStyle name="Обычный 6 2 4 11" xfId="1654" xr:uid="{00000000-0005-0000-0000-0000620A0000}"/>
    <cellStyle name="Обычный 6 2 4 11 2" xfId="7675" xr:uid="{50F7ABED-A9D1-4D59-9C08-761AE643F022}"/>
    <cellStyle name="Обычный 6 2 4 12" xfId="6642" xr:uid="{D1C3B1DB-8338-41F8-B62A-3C6FD52258BB}"/>
    <cellStyle name="Обычный 6 2 4 2" xfId="601" xr:uid="{00000000-0005-0000-0000-0000630A0000}"/>
    <cellStyle name="Обычный 6 2 4 2 10" xfId="1655" xr:uid="{00000000-0005-0000-0000-0000640A0000}"/>
    <cellStyle name="Обычный 6 2 4 2 10 2" xfId="7676" xr:uid="{45AC00E4-8B5B-4D82-B1FD-A23D891355EB}"/>
    <cellStyle name="Обычный 6 2 4 2 11" xfId="6643" xr:uid="{7C47B2C3-3A4F-4723-9B45-48DB757B2F8E}"/>
    <cellStyle name="Обычный 6 2 4 2 2" xfId="602" xr:uid="{00000000-0005-0000-0000-0000650A0000}"/>
    <cellStyle name="Обычный 6 2 4 2 2 2" xfId="1030" xr:uid="{00000000-0005-0000-0000-0000660A0000}"/>
    <cellStyle name="Обычный 6 2 4 2 2 2 2" xfId="1440" xr:uid="{00000000-0005-0000-0000-0000670A0000}"/>
    <cellStyle name="Обычный 6 2 4 2 2 2 2 2" xfId="3521" xr:uid="{00000000-0005-0000-0000-0000680A0000}"/>
    <cellStyle name="Обычный 6 2 4 2 2 2 2 2 2" xfId="9538" xr:uid="{23EEB5A0-1549-468C-88F9-1768E254B99E}"/>
    <cellStyle name="Обычный 6 2 4 2 2 2 2 3" xfId="4765" xr:uid="{00000000-0005-0000-0000-0000690A0000}"/>
    <cellStyle name="Обычный 6 2 4 2 2 2 2 3 2" xfId="10782" xr:uid="{349DE9C8-4604-437E-89CD-F2A8E18137AC}"/>
    <cellStyle name="Обычный 6 2 4 2 2 2 2 4" xfId="6009" xr:uid="{00000000-0005-0000-0000-00006A0A0000}"/>
    <cellStyle name="Обычный 6 2 4 2 2 2 2 4 2" xfId="12026" xr:uid="{953F16E4-C8A5-402E-B4AB-9163546CF9C8}"/>
    <cellStyle name="Обычный 6 2 4 2 2 2 2 5" xfId="2274" xr:uid="{00000000-0005-0000-0000-00006B0A0000}"/>
    <cellStyle name="Обычный 6 2 4 2 2 2 2 5 2" xfId="8294" xr:uid="{5686CEFA-79FF-4BA8-9383-539181734F4B}"/>
    <cellStyle name="Обычный 6 2 4 2 2 2 2 6" xfId="7466" xr:uid="{0A293373-B093-4F2C-9B81-4C7C51ED392F}"/>
    <cellStyle name="Обычный 6 2 4 2 2 2 3" xfId="2685" xr:uid="{00000000-0005-0000-0000-00006C0A0000}"/>
    <cellStyle name="Обычный 6 2 4 2 2 2 3 2" xfId="3932" xr:uid="{00000000-0005-0000-0000-00006D0A0000}"/>
    <cellStyle name="Обычный 6 2 4 2 2 2 3 2 2" xfId="9949" xr:uid="{2DDAFCA1-1F70-4AD6-AD61-B0AC04202E99}"/>
    <cellStyle name="Обычный 6 2 4 2 2 2 3 3" xfId="5176" xr:uid="{00000000-0005-0000-0000-00006E0A0000}"/>
    <cellStyle name="Обычный 6 2 4 2 2 2 3 3 2" xfId="11193" xr:uid="{4A8BE48C-DA6D-4627-BED0-A8F687299285}"/>
    <cellStyle name="Обычный 6 2 4 2 2 2 3 4" xfId="6420" xr:uid="{00000000-0005-0000-0000-00006F0A0000}"/>
    <cellStyle name="Обычный 6 2 4 2 2 2 3 4 2" xfId="12437" xr:uid="{7F9406C4-F2B5-4CA6-847A-557888265B57}"/>
    <cellStyle name="Обычный 6 2 4 2 2 2 3 5" xfId="8705" xr:uid="{A4754D42-A01C-4B23-90C4-97E401299586}"/>
    <cellStyle name="Обычный 6 2 4 2 2 2 4" xfId="3110" xr:uid="{00000000-0005-0000-0000-0000700A0000}"/>
    <cellStyle name="Обычный 6 2 4 2 2 2 4 2" xfId="9127" xr:uid="{B81D2EC1-C809-40AB-8256-3856C7FEADE3}"/>
    <cellStyle name="Обычный 6 2 4 2 2 2 5" xfId="4354" xr:uid="{00000000-0005-0000-0000-0000710A0000}"/>
    <cellStyle name="Обычный 6 2 4 2 2 2 5 2" xfId="10371" xr:uid="{131F4731-B34C-42E5-B51A-DDFF694F3D18}"/>
    <cellStyle name="Обычный 6 2 4 2 2 2 6" xfId="5598" xr:uid="{00000000-0005-0000-0000-0000720A0000}"/>
    <cellStyle name="Обычный 6 2 4 2 2 2 6 2" xfId="11615" xr:uid="{B19FD28C-B784-4301-9942-0BA4F1F4CEE7}"/>
    <cellStyle name="Обычный 6 2 4 2 2 2 7" xfId="1863" xr:uid="{00000000-0005-0000-0000-0000730A0000}"/>
    <cellStyle name="Обычный 6 2 4 2 2 2 7 2" xfId="7883" xr:uid="{EDAAF91D-6CE8-4EBA-A2AA-292519070EB7}"/>
    <cellStyle name="Обычный 6 2 4 2 2 2 8" xfId="7056" xr:uid="{CC99617A-FDB5-4888-9746-4C67BDBEDC90}"/>
    <cellStyle name="Обычный 6 2 4 2 2 3" xfId="822" xr:uid="{00000000-0005-0000-0000-0000740A0000}"/>
    <cellStyle name="Обычный 6 2 4 2 2 3 2" xfId="3315" xr:uid="{00000000-0005-0000-0000-0000750A0000}"/>
    <cellStyle name="Обычный 6 2 4 2 2 3 2 2" xfId="9332" xr:uid="{02AB7D4E-AEEF-47E9-A542-CCB29ADDE505}"/>
    <cellStyle name="Обычный 6 2 4 2 2 3 3" xfId="4559" xr:uid="{00000000-0005-0000-0000-0000760A0000}"/>
    <cellStyle name="Обычный 6 2 4 2 2 3 3 2" xfId="10576" xr:uid="{606F860F-22F5-49F8-8AF5-08A5356A904B}"/>
    <cellStyle name="Обычный 6 2 4 2 2 3 4" xfId="5803" xr:uid="{00000000-0005-0000-0000-0000770A0000}"/>
    <cellStyle name="Обычный 6 2 4 2 2 3 4 2" xfId="11820" xr:uid="{0C5C67E3-3E1F-431A-A0C1-401111DF9CB2}"/>
    <cellStyle name="Обычный 6 2 4 2 2 3 5" xfId="2068" xr:uid="{00000000-0005-0000-0000-0000780A0000}"/>
    <cellStyle name="Обычный 6 2 4 2 2 3 5 2" xfId="8088" xr:uid="{93A0FC0F-BC6F-4FE9-AA33-93BC172A1A9B}"/>
    <cellStyle name="Обычный 6 2 4 2 2 3 6" xfId="6851" xr:uid="{1ADECE5E-FDB6-4F4B-BAF6-187C03DF2E20}"/>
    <cellStyle name="Обычный 6 2 4 2 2 4" xfId="1235" xr:uid="{00000000-0005-0000-0000-0000790A0000}"/>
    <cellStyle name="Обычный 6 2 4 2 2 4 2" xfId="3726" xr:uid="{00000000-0005-0000-0000-00007A0A0000}"/>
    <cellStyle name="Обычный 6 2 4 2 2 4 2 2" xfId="9743" xr:uid="{E3769A36-A7C2-4875-879C-6D32164FC3FF}"/>
    <cellStyle name="Обычный 6 2 4 2 2 4 3" xfId="4970" xr:uid="{00000000-0005-0000-0000-00007B0A0000}"/>
    <cellStyle name="Обычный 6 2 4 2 2 4 3 2" xfId="10987" xr:uid="{549DDBD8-6B13-438B-AF1E-94B2FEFF03F5}"/>
    <cellStyle name="Обычный 6 2 4 2 2 4 4" xfId="6214" xr:uid="{00000000-0005-0000-0000-00007C0A0000}"/>
    <cellStyle name="Обычный 6 2 4 2 2 4 4 2" xfId="12231" xr:uid="{18DA6070-B95E-4FA9-AF2C-8B401D45746D}"/>
    <cellStyle name="Обычный 6 2 4 2 2 4 5" xfId="2479" xr:uid="{00000000-0005-0000-0000-00007D0A0000}"/>
    <cellStyle name="Обычный 6 2 4 2 2 4 5 2" xfId="8499" xr:uid="{3D5EF4A2-7D77-43B9-9878-0DA7EAD57380}"/>
    <cellStyle name="Обычный 6 2 4 2 2 4 6" xfId="7261" xr:uid="{48D54B8C-C772-42D3-B728-13F090D8B795}"/>
    <cellStyle name="Обычный 6 2 4 2 2 5" xfId="2904" xr:uid="{00000000-0005-0000-0000-00007E0A0000}"/>
    <cellStyle name="Обычный 6 2 4 2 2 5 2" xfId="8921" xr:uid="{82A85C49-8C75-439E-969A-99719D146817}"/>
    <cellStyle name="Обычный 6 2 4 2 2 6" xfId="4148" xr:uid="{00000000-0005-0000-0000-00007F0A0000}"/>
    <cellStyle name="Обычный 6 2 4 2 2 6 2" xfId="10165" xr:uid="{7BBB99DF-E68D-4051-8151-5909D3866029}"/>
    <cellStyle name="Обычный 6 2 4 2 2 7" xfId="5392" xr:uid="{00000000-0005-0000-0000-0000800A0000}"/>
    <cellStyle name="Обычный 6 2 4 2 2 7 2" xfId="11409" xr:uid="{61540F1A-8B5C-40C7-916D-3303B1153B72}"/>
    <cellStyle name="Обычный 6 2 4 2 2 8" xfId="1656" xr:uid="{00000000-0005-0000-0000-0000810A0000}"/>
    <cellStyle name="Обычный 6 2 4 2 2 8 2" xfId="7677" xr:uid="{532ED593-E744-484A-B003-5019E1EC0ECC}"/>
    <cellStyle name="Обычный 6 2 4 2 2 9" xfId="6644" xr:uid="{20E66A04-D4EF-42C4-A42F-0C5952044466}"/>
    <cellStyle name="Обычный 6 2 4 2 3" xfId="603" xr:uid="{00000000-0005-0000-0000-0000820A0000}"/>
    <cellStyle name="Обычный 6 2 4 2 3 2" xfId="1031" xr:uid="{00000000-0005-0000-0000-0000830A0000}"/>
    <cellStyle name="Обычный 6 2 4 2 3 2 2" xfId="1441" xr:uid="{00000000-0005-0000-0000-0000840A0000}"/>
    <cellStyle name="Обычный 6 2 4 2 3 2 2 2" xfId="3522" xr:uid="{00000000-0005-0000-0000-0000850A0000}"/>
    <cellStyle name="Обычный 6 2 4 2 3 2 2 2 2" xfId="9539" xr:uid="{28908D48-A737-4329-878C-D421A4330B8B}"/>
    <cellStyle name="Обычный 6 2 4 2 3 2 2 3" xfId="4766" xr:uid="{00000000-0005-0000-0000-0000860A0000}"/>
    <cellStyle name="Обычный 6 2 4 2 3 2 2 3 2" xfId="10783" xr:uid="{E352FB67-B47E-40DC-8668-8FC82134B831}"/>
    <cellStyle name="Обычный 6 2 4 2 3 2 2 4" xfId="6010" xr:uid="{00000000-0005-0000-0000-0000870A0000}"/>
    <cellStyle name="Обычный 6 2 4 2 3 2 2 4 2" xfId="12027" xr:uid="{EBFEB33E-E9EE-4348-BAF1-99CD5846E80A}"/>
    <cellStyle name="Обычный 6 2 4 2 3 2 2 5" xfId="2275" xr:uid="{00000000-0005-0000-0000-0000880A0000}"/>
    <cellStyle name="Обычный 6 2 4 2 3 2 2 5 2" xfId="8295" xr:uid="{C803BCF0-272B-4F34-AC5D-72291AC8F36A}"/>
    <cellStyle name="Обычный 6 2 4 2 3 2 2 6" xfId="7467" xr:uid="{92DE4DE4-F72C-4D5E-942A-238CE8A12D59}"/>
    <cellStyle name="Обычный 6 2 4 2 3 2 3" xfId="2686" xr:uid="{00000000-0005-0000-0000-0000890A0000}"/>
    <cellStyle name="Обычный 6 2 4 2 3 2 3 2" xfId="3933" xr:uid="{00000000-0005-0000-0000-00008A0A0000}"/>
    <cellStyle name="Обычный 6 2 4 2 3 2 3 2 2" xfId="9950" xr:uid="{9F7052F4-EFA0-42A5-8F65-C5AB2CB0E758}"/>
    <cellStyle name="Обычный 6 2 4 2 3 2 3 3" xfId="5177" xr:uid="{00000000-0005-0000-0000-00008B0A0000}"/>
    <cellStyle name="Обычный 6 2 4 2 3 2 3 3 2" xfId="11194" xr:uid="{24B1FC4A-8FDB-4D6C-B16E-BE1439E77DA1}"/>
    <cellStyle name="Обычный 6 2 4 2 3 2 3 4" xfId="6421" xr:uid="{00000000-0005-0000-0000-00008C0A0000}"/>
    <cellStyle name="Обычный 6 2 4 2 3 2 3 4 2" xfId="12438" xr:uid="{ED169C3B-5A92-4082-A988-991975958B46}"/>
    <cellStyle name="Обычный 6 2 4 2 3 2 3 5" xfId="8706" xr:uid="{D1A4DE89-FCC2-43B9-984E-5BF1AF8BCB8A}"/>
    <cellStyle name="Обычный 6 2 4 2 3 2 4" xfId="3111" xr:uid="{00000000-0005-0000-0000-00008D0A0000}"/>
    <cellStyle name="Обычный 6 2 4 2 3 2 4 2" xfId="9128" xr:uid="{BD27E86B-92ED-4CBB-BDB2-742BDB308CFC}"/>
    <cellStyle name="Обычный 6 2 4 2 3 2 5" xfId="4355" xr:uid="{00000000-0005-0000-0000-00008E0A0000}"/>
    <cellStyle name="Обычный 6 2 4 2 3 2 5 2" xfId="10372" xr:uid="{011769D1-A1F8-48DC-92D1-C4F3B74F814D}"/>
    <cellStyle name="Обычный 6 2 4 2 3 2 6" xfId="5599" xr:uid="{00000000-0005-0000-0000-00008F0A0000}"/>
    <cellStyle name="Обычный 6 2 4 2 3 2 6 2" xfId="11616" xr:uid="{98FF28DF-FAF1-4EE1-9137-A5F110D05192}"/>
    <cellStyle name="Обычный 6 2 4 2 3 2 7" xfId="1864" xr:uid="{00000000-0005-0000-0000-0000900A0000}"/>
    <cellStyle name="Обычный 6 2 4 2 3 2 7 2" xfId="7884" xr:uid="{5BA478E1-B8A2-4C7F-87B4-BCF036CA58D6}"/>
    <cellStyle name="Обычный 6 2 4 2 3 2 8" xfId="7057" xr:uid="{DC6E19EA-F0A7-4A59-BF64-9F5C17D45BDE}"/>
    <cellStyle name="Обычный 6 2 4 2 3 3" xfId="823" xr:uid="{00000000-0005-0000-0000-0000910A0000}"/>
    <cellStyle name="Обычный 6 2 4 2 3 3 2" xfId="3316" xr:uid="{00000000-0005-0000-0000-0000920A0000}"/>
    <cellStyle name="Обычный 6 2 4 2 3 3 2 2" xfId="9333" xr:uid="{A9982F0D-D80F-4D57-8E64-6151DDA7030B}"/>
    <cellStyle name="Обычный 6 2 4 2 3 3 3" xfId="4560" xr:uid="{00000000-0005-0000-0000-0000930A0000}"/>
    <cellStyle name="Обычный 6 2 4 2 3 3 3 2" xfId="10577" xr:uid="{84E7F3EF-352E-4804-88FB-C988037CF42C}"/>
    <cellStyle name="Обычный 6 2 4 2 3 3 4" xfId="5804" xr:uid="{00000000-0005-0000-0000-0000940A0000}"/>
    <cellStyle name="Обычный 6 2 4 2 3 3 4 2" xfId="11821" xr:uid="{D933EC0D-325B-4EA1-822D-1986A96A157B}"/>
    <cellStyle name="Обычный 6 2 4 2 3 3 5" xfId="2069" xr:uid="{00000000-0005-0000-0000-0000950A0000}"/>
    <cellStyle name="Обычный 6 2 4 2 3 3 5 2" xfId="8089" xr:uid="{B594E86D-EE1E-4A22-AB81-E49FE5DB7AB0}"/>
    <cellStyle name="Обычный 6 2 4 2 3 3 6" xfId="6852" xr:uid="{CADCACB0-8988-4557-8CA8-29A71DEC10A0}"/>
    <cellStyle name="Обычный 6 2 4 2 3 4" xfId="1236" xr:uid="{00000000-0005-0000-0000-0000960A0000}"/>
    <cellStyle name="Обычный 6 2 4 2 3 4 2" xfId="3727" xr:uid="{00000000-0005-0000-0000-0000970A0000}"/>
    <cellStyle name="Обычный 6 2 4 2 3 4 2 2" xfId="9744" xr:uid="{C4F2A9E9-BB73-4E40-A143-2D2E20FBA95A}"/>
    <cellStyle name="Обычный 6 2 4 2 3 4 3" xfId="4971" xr:uid="{00000000-0005-0000-0000-0000980A0000}"/>
    <cellStyle name="Обычный 6 2 4 2 3 4 3 2" xfId="10988" xr:uid="{EFE73595-BF80-4B91-82AD-7347A607CED4}"/>
    <cellStyle name="Обычный 6 2 4 2 3 4 4" xfId="6215" xr:uid="{00000000-0005-0000-0000-0000990A0000}"/>
    <cellStyle name="Обычный 6 2 4 2 3 4 4 2" xfId="12232" xr:uid="{97B81D4E-7897-40AD-A894-2A14AC8BE05B}"/>
    <cellStyle name="Обычный 6 2 4 2 3 4 5" xfId="2480" xr:uid="{00000000-0005-0000-0000-00009A0A0000}"/>
    <cellStyle name="Обычный 6 2 4 2 3 4 5 2" xfId="8500" xr:uid="{D1ADF7EF-F2BA-4038-ADF9-C02C20A1E511}"/>
    <cellStyle name="Обычный 6 2 4 2 3 4 6" xfId="7262" xr:uid="{EF5F856B-771B-4186-A987-246E381255E4}"/>
    <cellStyle name="Обычный 6 2 4 2 3 5" xfId="2905" xr:uid="{00000000-0005-0000-0000-00009B0A0000}"/>
    <cellStyle name="Обычный 6 2 4 2 3 5 2" xfId="8922" xr:uid="{6BDFA4D3-1184-457D-B2A1-5CF74C7FCFAF}"/>
    <cellStyle name="Обычный 6 2 4 2 3 6" xfId="4149" xr:uid="{00000000-0005-0000-0000-00009C0A0000}"/>
    <cellStyle name="Обычный 6 2 4 2 3 6 2" xfId="10166" xr:uid="{7567CAF4-4651-4049-A7BE-215F066EEAF7}"/>
    <cellStyle name="Обычный 6 2 4 2 3 7" xfId="5393" xr:uid="{00000000-0005-0000-0000-00009D0A0000}"/>
    <cellStyle name="Обычный 6 2 4 2 3 7 2" xfId="11410" xr:uid="{96F42859-2AFB-41CF-AEC4-B967886BA22E}"/>
    <cellStyle name="Обычный 6 2 4 2 3 8" xfId="1657" xr:uid="{00000000-0005-0000-0000-00009E0A0000}"/>
    <cellStyle name="Обычный 6 2 4 2 3 8 2" xfId="7678" xr:uid="{103190C3-F415-48A7-92C0-574AF2E72A49}"/>
    <cellStyle name="Обычный 6 2 4 2 3 9" xfId="6645" xr:uid="{29474371-1E90-44F3-BAF1-99F9C01E55B0}"/>
    <cellStyle name="Обычный 6 2 4 2 4" xfId="1029" xr:uid="{00000000-0005-0000-0000-00009F0A0000}"/>
    <cellStyle name="Обычный 6 2 4 2 4 2" xfId="1439" xr:uid="{00000000-0005-0000-0000-0000A00A0000}"/>
    <cellStyle name="Обычный 6 2 4 2 4 2 2" xfId="3520" xr:uid="{00000000-0005-0000-0000-0000A10A0000}"/>
    <cellStyle name="Обычный 6 2 4 2 4 2 2 2" xfId="9537" xr:uid="{1EF21A69-8141-4895-BF4C-A759E7DE03BA}"/>
    <cellStyle name="Обычный 6 2 4 2 4 2 3" xfId="4764" xr:uid="{00000000-0005-0000-0000-0000A20A0000}"/>
    <cellStyle name="Обычный 6 2 4 2 4 2 3 2" xfId="10781" xr:uid="{0002AA1B-1D8A-4C19-91D6-D1DE73D9EB15}"/>
    <cellStyle name="Обычный 6 2 4 2 4 2 4" xfId="6008" xr:uid="{00000000-0005-0000-0000-0000A30A0000}"/>
    <cellStyle name="Обычный 6 2 4 2 4 2 4 2" xfId="12025" xr:uid="{D631684A-02C4-429A-B4FA-88D1C59E2B5E}"/>
    <cellStyle name="Обычный 6 2 4 2 4 2 5" xfId="2273" xr:uid="{00000000-0005-0000-0000-0000A40A0000}"/>
    <cellStyle name="Обычный 6 2 4 2 4 2 5 2" xfId="8293" xr:uid="{38C9BECE-8034-4694-A981-050956059FD1}"/>
    <cellStyle name="Обычный 6 2 4 2 4 2 6" xfId="7465" xr:uid="{CEF90DC5-AB43-466A-B950-A9C50E423666}"/>
    <cellStyle name="Обычный 6 2 4 2 4 3" xfId="2684" xr:uid="{00000000-0005-0000-0000-0000A50A0000}"/>
    <cellStyle name="Обычный 6 2 4 2 4 3 2" xfId="3931" xr:uid="{00000000-0005-0000-0000-0000A60A0000}"/>
    <cellStyle name="Обычный 6 2 4 2 4 3 2 2" xfId="9948" xr:uid="{D8AD0FAB-4779-4FFC-B8FD-5794C11986B6}"/>
    <cellStyle name="Обычный 6 2 4 2 4 3 3" xfId="5175" xr:uid="{00000000-0005-0000-0000-0000A70A0000}"/>
    <cellStyle name="Обычный 6 2 4 2 4 3 3 2" xfId="11192" xr:uid="{C0CE5775-4122-468A-B4AB-90F94C44F328}"/>
    <cellStyle name="Обычный 6 2 4 2 4 3 4" xfId="6419" xr:uid="{00000000-0005-0000-0000-0000A80A0000}"/>
    <cellStyle name="Обычный 6 2 4 2 4 3 4 2" xfId="12436" xr:uid="{0D1CD65B-5B64-41CD-80D9-D70F3AF4A709}"/>
    <cellStyle name="Обычный 6 2 4 2 4 3 5" xfId="8704" xr:uid="{BEFFC4FE-30EE-4DF5-B8CC-499A89DFD357}"/>
    <cellStyle name="Обычный 6 2 4 2 4 4" xfId="3109" xr:uid="{00000000-0005-0000-0000-0000A90A0000}"/>
    <cellStyle name="Обычный 6 2 4 2 4 4 2" xfId="9126" xr:uid="{9D188C7B-100D-4DEA-8FCE-61EB6FC5009B}"/>
    <cellStyle name="Обычный 6 2 4 2 4 5" xfId="4353" xr:uid="{00000000-0005-0000-0000-0000AA0A0000}"/>
    <cellStyle name="Обычный 6 2 4 2 4 5 2" xfId="10370" xr:uid="{D99D8F81-77C6-40B7-8389-917BCDFFD44C}"/>
    <cellStyle name="Обычный 6 2 4 2 4 6" xfId="5597" xr:uid="{00000000-0005-0000-0000-0000AB0A0000}"/>
    <cellStyle name="Обычный 6 2 4 2 4 6 2" xfId="11614" xr:uid="{E1EDE845-1A4B-4783-BBFC-8A1ED41B4EBB}"/>
    <cellStyle name="Обычный 6 2 4 2 4 7" xfId="1862" xr:uid="{00000000-0005-0000-0000-0000AC0A0000}"/>
    <cellStyle name="Обычный 6 2 4 2 4 7 2" xfId="7882" xr:uid="{B9BF0FB9-8011-4A1D-BA40-CACF629295AC}"/>
    <cellStyle name="Обычный 6 2 4 2 4 8" xfId="7055" xr:uid="{AF345E0D-FC66-43CB-A405-0D2202CE1287}"/>
    <cellStyle name="Обычный 6 2 4 2 5" xfId="821" xr:uid="{00000000-0005-0000-0000-0000AD0A0000}"/>
    <cellStyle name="Обычный 6 2 4 2 5 2" xfId="3314" xr:uid="{00000000-0005-0000-0000-0000AE0A0000}"/>
    <cellStyle name="Обычный 6 2 4 2 5 2 2" xfId="9331" xr:uid="{D09173F8-BDC1-4409-85D9-DE50E7E00489}"/>
    <cellStyle name="Обычный 6 2 4 2 5 3" xfId="4558" xr:uid="{00000000-0005-0000-0000-0000AF0A0000}"/>
    <cellStyle name="Обычный 6 2 4 2 5 3 2" xfId="10575" xr:uid="{4F4E6E40-340F-4879-B27F-0A2B921A3B69}"/>
    <cellStyle name="Обычный 6 2 4 2 5 4" xfId="5802" xr:uid="{00000000-0005-0000-0000-0000B00A0000}"/>
    <cellStyle name="Обычный 6 2 4 2 5 4 2" xfId="11819" xr:uid="{0642EBA5-2AB5-4CA6-A4CF-17061DE09511}"/>
    <cellStyle name="Обычный 6 2 4 2 5 5" xfId="2067" xr:uid="{00000000-0005-0000-0000-0000B10A0000}"/>
    <cellStyle name="Обычный 6 2 4 2 5 5 2" xfId="8087" xr:uid="{F2826C20-DB24-4C84-AE2C-AD5A0BCD7E20}"/>
    <cellStyle name="Обычный 6 2 4 2 5 6" xfId="6850" xr:uid="{962153AC-EE09-4C43-86D7-DD51B1B12AE0}"/>
    <cellStyle name="Обычный 6 2 4 2 6" xfId="1234" xr:uid="{00000000-0005-0000-0000-0000B20A0000}"/>
    <cellStyle name="Обычный 6 2 4 2 6 2" xfId="3725" xr:uid="{00000000-0005-0000-0000-0000B30A0000}"/>
    <cellStyle name="Обычный 6 2 4 2 6 2 2" xfId="9742" xr:uid="{A4A131CF-3AA0-49DC-88FF-A5B76B6DE509}"/>
    <cellStyle name="Обычный 6 2 4 2 6 3" xfId="4969" xr:uid="{00000000-0005-0000-0000-0000B40A0000}"/>
    <cellStyle name="Обычный 6 2 4 2 6 3 2" xfId="10986" xr:uid="{529B626E-F8AC-4C9E-870A-A9C0C3E9F54F}"/>
    <cellStyle name="Обычный 6 2 4 2 6 4" xfId="6213" xr:uid="{00000000-0005-0000-0000-0000B50A0000}"/>
    <cellStyle name="Обычный 6 2 4 2 6 4 2" xfId="12230" xr:uid="{91F7121E-CFBD-4CF3-B43F-2D1FE71DA856}"/>
    <cellStyle name="Обычный 6 2 4 2 6 5" xfId="2478" xr:uid="{00000000-0005-0000-0000-0000B60A0000}"/>
    <cellStyle name="Обычный 6 2 4 2 6 5 2" xfId="8498" xr:uid="{922CA364-349B-44DF-B164-0E5B7DE5A787}"/>
    <cellStyle name="Обычный 6 2 4 2 6 6" xfId="7260" xr:uid="{56BA9C18-DF31-431E-99B9-8F74D11F1994}"/>
    <cellStyle name="Обычный 6 2 4 2 7" xfId="2903" xr:uid="{00000000-0005-0000-0000-0000B70A0000}"/>
    <cellStyle name="Обычный 6 2 4 2 7 2" xfId="8920" xr:uid="{A37A1D52-3CE4-4D6F-9016-7A7E729A7B77}"/>
    <cellStyle name="Обычный 6 2 4 2 8" xfId="4147" xr:uid="{00000000-0005-0000-0000-0000B80A0000}"/>
    <cellStyle name="Обычный 6 2 4 2 8 2" xfId="10164" xr:uid="{58BB4E73-A824-4B89-9CCF-3DA15ACAE1D6}"/>
    <cellStyle name="Обычный 6 2 4 2 9" xfId="5391" xr:uid="{00000000-0005-0000-0000-0000B90A0000}"/>
    <cellStyle name="Обычный 6 2 4 2 9 2" xfId="11408" xr:uid="{709F8B96-162B-4470-8D4E-9B46D2C8A6B5}"/>
    <cellStyle name="Обычный 6 2 4 3" xfId="604" xr:uid="{00000000-0005-0000-0000-0000BA0A0000}"/>
    <cellStyle name="Обычный 6 2 4 3 2" xfId="1032" xr:uid="{00000000-0005-0000-0000-0000BB0A0000}"/>
    <cellStyle name="Обычный 6 2 4 3 2 2" xfId="1442" xr:uid="{00000000-0005-0000-0000-0000BC0A0000}"/>
    <cellStyle name="Обычный 6 2 4 3 2 2 2" xfId="3523" xr:uid="{00000000-0005-0000-0000-0000BD0A0000}"/>
    <cellStyle name="Обычный 6 2 4 3 2 2 2 2" xfId="9540" xr:uid="{FA59A231-B5D0-4DC2-A6C2-8215BB86C314}"/>
    <cellStyle name="Обычный 6 2 4 3 2 2 3" xfId="4767" xr:uid="{00000000-0005-0000-0000-0000BE0A0000}"/>
    <cellStyle name="Обычный 6 2 4 3 2 2 3 2" xfId="10784" xr:uid="{7D3F9560-121E-44E6-80BB-67E1E6F668C7}"/>
    <cellStyle name="Обычный 6 2 4 3 2 2 4" xfId="6011" xr:uid="{00000000-0005-0000-0000-0000BF0A0000}"/>
    <cellStyle name="Обычный 6 2 4 3 2 2 4 2" xfId="12028" xr:uid="{30513704-7DF0-48D4-90C9-72296581F1A7}"/>
    <cellStyle name="Обычный 6 2 4 3 2 2 5" xfId="2276" xr:uid="{00000000-0005-0000-0000-0000C00A0000}"/>
    <cellStyle name="Обычный 6 2 4 3 2 2 5 2" xfId="8296" xr:uid="{6CD8B316-DF50-4BD4-828B-61FFC34FA063}"/>
    <cellStyle name="Обычный 6 2 4 3 2 2 6" xfId="7468" xr:uid="{7CBD03DE-D094-4660-9E81-E40AE3FE2BC1}"/>
    <cellStyle name="Обычный 6 2 4 3 2 3" xfId="2687" xr:uid="{00000000-0005-0000-0000-0000C10A0000}"/>
    <cellStyle name="Обычный 6 2 4 3 2 3 2" xfId="3934" xr:uid="{00000000-0005-0000-0000-0000C20A0000}"/>
    <cellStyle name="Обычный 6 2 4 3 2 3 2 2" xfId="9951" xr:uid="{DABB78AA-3EF7-4A09-8563-DFAA5FFB298D}"/>
    <cellStyle name="Обычный 6 2 4 3 2 3 3" xfId="5178" xr:uid="{00000000-0005-0000-0000-0000C30A0000}"/>
    <cellStyle name="Обычный 6 2 4 3 2 3 3 2" xfId="11195" xr:uid="{91266281-0687-4722-B5A5-52DD360BEDBE}"/>
    <cellStyle name="Обычный 6 2 4 3 2 3 4" xfId="6422" xr:uid="{00000000-0005-0000-0000-0000C40A0000}"/>
    <cellStyle name="Обычный 6 2 4 3 2 3 4 2" xfId="12439" xr:uid="{2D77830B-BB4A-4391-9A9F-92FBB9B23C05}"/>
    <cellStyle name="Обычный 6 2 4 3 2 3 5" xfId="8707" xr:uid="{5352D7A7-025E-4A93-B95E-AA2DD119945E}"/>
    <cellStyle name="Обычный 6 2 4 3 2 4" xfId="3112" xr:uid="{00000000-0005-0000-0000-0000C50A0000}"/>
    <cellStyle name="Обычный 6 2 4 3 2 4 2" xfId="9129" xr:uid="{7ECA73E6-D267-4468-8D05-497FD688D6E8}"/>
    <cellStyle name="Обычный 6 2 4 3 2 5" xfId="4356" xr:uid="{00000000-0005-0000-0000-0000C60A0000}"/>
    <cellStyle name="Обычный 6 2 4 3 2 5 2" xfId="10373" xr:uid="{94875240-AFB8-46D4-A174-DD873280E187}"/>
    <cellStyle name="Обычный 6 2 4 3 2 6" xfId="5600" xr:uid="{00000000-0005-0000-0000-0000C70A0000}"/>
    <cellStyle name="Обычный 6 2 4 3 2 6 2" xfId="11617" xr:uid="{645AD529-5705-4602-B36D-A5E5E8E74EA1}"/>
    <cellStyle name="Обычный 6 2 4 3 2 7" xfId="1865" xr:uid="{00000000-0005-0000-0000-0000C80A0000}"/>
    <cellStyle name="Обычный 6 2 4 3 2 7 2" xfId="7885" xr:uid="{65EDC04C-0367-45BE-9316-6A03FCF333B0}"/>
    <cellStyle name="Обычный 6 2 4 3 2 8" xfId="7058" xr:uid="{63A292A8-2CB1-47D0-877A-D8E8220CDD72}"/>
    <cellStyle name="Обычный 6 2 4 3 3" xfId="824" xr:uid="{00000000-0005-0000-0000-0000C90A0000}"/>
    <cellStyle name="Обычный 6 2 4 3 3 2" xfId="3317" xr:uid="{00000000-0005-0000-0000-0000CA0A0000}"/>
    <cellStyle name="Обычный 6 2 4 3 3 2 2" xfId="9334" xr:uid="{64C63E4B-56F6-45F5-87A3-14C0816D780D}"/>
    <cellStyle name="Обычный 6 2 4 3 3 3" xfId="4561" xr:uid="{00000000-0005-0000-0000-0000CB0A0000}"/>
    <cellStyle name="Обычный 6 2 4 3 3 3 2" xfId="10578" xr:uid="{C9DC9AF8-1BF3-4D78-B6FB-7A8E60E131E6}"/>
    <cellStyle name="Обычный 6 2 4 3 3 4" xfId="5805" xr:uid="{00000000-0005-0000-0000-0000CC0A0000}"/>
    <cellStyle name="Обычный 6 2 4 3 3 4 2" xfId="11822" xr:uid="{922B9B56-FE2D-4E53-84FE-EEAD1078ABCD}"/>
    <cellStyle name="Обычный 6 2 4 3 3 5" xfId="2070" xr:uid="{00000000-0005-0000-0000-0000CD0A0000}"/>
    <cellStyle name="Обычный 6 2 4 3 3 5 2" xfId="8090" xr:uid="{2A71F635-77A6-4535-90BC-93CCAA8A8659}"/>
    <cellStyle name="Обычный 6 2 4 3 3 6" xfId="6853" xr:uid="{A81609F2-CF0B-4468-8818-ACFC7848B8F3}"/>
    <cellStyle name="Обычный 6 2 4 3 4" xfId="1237" xr:uid="{00000000-0005-0000-0000-0000CE0A0000}"/>
    <cellStyle name="Обычный 6 2 4 3 4 2" xfId="3728" xr:uid="{00000000-0005-0000-0000-0000CF0A0000}"/>
    <cellStyle name="Обычный 6 2 4 3 4 2 2" xfId="9745" xr:uid="{F3BBFFD5-12C7-49FC-94F7-92E6CFE05A88}"/>
    <cellStyle name="Обычный 6 2 4 3 4 3" xfId="4972" xr:uid="{00000000-0005-0000-0000-0000D00A0000}"/>
    <cellStyle name="Обычный 6 2 4 3 4 3 2" xfId="10989" xr:uid="{FE31BC33-9F5A-41CC-A4DF-33270E59C63B}"/>
    <cellStyle name="Обычный 6 2 4 3 4 4" xfId="6216" xr:uid="{00000000-0005-0000-0000-0000D10A0000}"/>
    <cellStyle name="Обычный 6 2 4 3 4 4 2" xfId="12233" xr:uid="{B6025291-FBBC-4652-A164-EBF61048B6A1}"/>
    <cellStyle name="Обычный 6 2 4 3 4 5" xfId="2481" xr:uid="{00000000-0005-0000-0000-0000D20A0000}"/>
    <cellStyle name="Обычный 6 2 4 3 4 5 2" xfId="8501" xr:uid="{127D0BCB-5199-499F-87A8-CFF0BF4A182D}"/>
    <cellStyle name="Обычный 6 2 4 3 4 6" xfId="7263" xr:uid="{AC821640-32B7-4086-BC4E-555DECFF7F03}"/>
    <cellStyle name="Обычный 6 2 4 3 5" xfId="2906" xr:uid="{00000000-0005-0000-0000-0000D30A0000}"/>
    <cellStyle name="Обычный 6 2 4 3 5 2" xfId="8923" xr:uid="{6D01C8F4-8506-4BD9-9C2D-306623598E9C}"/>
    <cellStyle name="Обычный 6 2 4 3 6" xfId="4150" xr:uid="{00000000-0005-0000-0000-0000D40A0000}"/>
    <cellStyle name="Обычный 6 2 4 3 6 2" xfId="10167" xr:uid="{CE389C2C-CB19-473B-8029-92023544B465}"/>
    <cellStyle name="Обычный 6 2 4 3 7" xfId="5394" xr:uid="{00000000-0005-0000-0000-0000D50A0000}"/>
    <cellStyle name="Обычный 6 2 4 3 7 2" xfId="11411" xr:uid="{FA18E2B3-C626-4C8F-A684-ED1B39C3C40E}"/>
    <cellStyle name="Обычный 6 2 4 3 8" xfId="1658" xr:uid="{00000000-0005-0000-0000-0000D60A0000}"/>
    <cellStyle name="Обычный 6 2 4 3 8 2" xfId="7679" xr:uid="{94D27280-410E-42CB-B9AE-F2B88EFDA921}"/>
    <cellStyle name="Обычный 6 2 4 3 9" xfId="6646" xr:uid="{7A8C7EDB-60E3-408E-8176-BA4B93B9AC05}"/>
    <cellStyle name="Обычный 6 2 4 4" xfId="605" xr:uid="{00000000-0005-0000-0000-0000D70A0000}"/>
    <cellStyle name="Обычный 6 2 4 4 2" xfId="1033" xr:uid="{00000000-0005-0000-0000-0000D80A0000}"/>
    <cellStyle name="Обычный 6 2 4 4 2 2" xfId="1443" xr:uid="{00000000-0005-0000-0000-0000D90A0000}"/>
    <cellStyle name="Обычный 6 2 4 4 2 2 2" xfId="3524" xr:uid="{00000000-0005-0000-0000-0000DA0A0000}"/>
    <cellStyle name="Обычный 6 2 4 4 2 2 2 2" xfId="9541" xr:uid="{3C3FD193-A543-4909-83F1-C0806A0ED25C}"/>
    <cellStyle name="Обычный 6 2 4 4 2 2 3" xfId="4768" xr:uid="{00000000-0005-0000-0000-0000DB0A0000}"/>
    <cellStyle name="Обычный 6 2 4 4 2 2 3 2" xfId="10785" xr:uid="{838DFA9F-7FFA-4AE9-A34A-160B458EB461}"/>
    <cellStyle name="Обычный 6 2 4 4 2 2 4" xfId="6012" xr:uid="{00000000-0005-0000-0000-0000DC0A0000}"/>
    <cellStyle name="Обычный 6 2 4 4 2 2 4 2" xfId="12029" xr:uid="{A9246456-0A9F-4C72-995F-B75AF65B4414}"/>
    <cellStyle name="Обычный 6 2 4 4 2 2 5" xfId="2277" xr:uid="{00000000-0005-0000-0000-0000DD0A0000}"/>
    <cellStyle name="Обычный 6 2 4 4 2 2 5 2" xfId="8297" xr:uid="{3926553D-2608-4FD9-A0FE-56CAE35D68C3}"/>
    <cellStyle name="Обычный 6 2 4 4 2 2 6" xfId="7469" xr:uid="{18739E77-3E3E-4162-B470-619B0F7A9925}"/>
    <cellStyle name="Обычный 6 2 4 4 2 3" xfId="2688" xr:uid="{00000000-0005-0000-0000-0000DE0A0000}"/>
    <cellStyle name="Обычный 6 2 4 4 2 3 2" xfId="3935" xr:uid="{00000000-0005-0000-0000-0000DF0A0000}"/>
    <cellStyle name="Обычный 6 2 4 4 2 3 2 2" xfId="9952" xr:uid="{055CB14E-DAF8-43DC-90CC-3F35F6B5795F}"/>
    <cellStyle name="Обычный 6 2 4 4 2 3 3" xfId="5179" xr:uid="{00000000-0005-0000-0000-0000E00A0000}"/>
    <cellStyle name="Обычный 6 2 4 4 2 3 3 2" xfId="11196" xr:uid="{4D95C84B-0313-4B28-93BC-B133231B90A0}"/>
    <cellStyle name="Обычный 6 2 4 4 2 3 4" xfId="6423" xr:uid="{00000000-0005-0000-0000-0000E10A0000}"/>
    <cellStyle name="Обычный 6 2 4 4 2 3 4 2" xfId="12440" xr:uid="{F3444576-9BD8-4C9C-9570-5AFC301B2028}"/>
    <cellStyle name="Обычный 6 2 4 4 2 3 5" xfId="8708" xr:uid="{839CC87F-0786-4BEF-839E-4DBC44064A4D}"/>
    <cellStyle name="Обычный 6 2 4 4 2 4" xfId="3113" xr:uid="{00000000-0005-0000-0000-0000E20A0000}"/>
    <cellStyle name="Обычный 6 2 4 4 2 4 2" xfId="9130" xr:uid="{135C7BF7-89EE-4683-9A6E-FF14D7B8F349}"/>
    <cellStyle name="Обычный 6 2 4 4 2 5" xfId="4357" xr:uid="{00000000-0005-0000-0000-0000E30A0000}"/>
    <cellStyle name="Обычный 6 2 4 4 2 5 2" xfId="10374" xr:uid="{A8D72533-F6B9-4182-8E98-B8C006A0F0F8}"/>
    <cellStyle name="Обычный 6 2 4 4 2 6" xfId="5601" xr:uid="{00000000-0005-0000-0000-0000E40A0000}"/>
    <cellStyle name="Обычный 6 2 4 4 2 6 2" xfId="11618" xr:uid="{48C487E0-94E4-4C67-B196-4364EFC20BCB}"/>
    <cellStyle name="Обычный 6 2 4 4 2 7" xfId="1866" xr:uid="{00000000-0005-0000-0000-0000E50A0000}"/>
    <cellStyle name="Обычный 6 2 4 4 2 7 2" xfId="7886" xr:uid="{63D9B6AF-D437-45ED-B8B0-261B5B3932AA}"/>
    <cellStyle name="Обычный 6 2 4 4 2 8" xfId="7059" xr:uid="{6483B787-9366-4583-8EDE-D51F93A87416}"/>
    <cellStyle name="Обычный 6 2 4 4 3" xfId="825" xr:uid="{00000000-0005-0000-0000-0000E60A0000}"/>
    <cellStyle name="Обычный 6 2 4 4 3 2" xfId="3318" xr:uid="{00000000-0005-0000-0000-0000E70A0000}"/>
    <cellStyle name="Обычный 6 2 4 4 3 2 2" xfId="9335" xr:uid="{22BDAC89-AA5A-43F2-8339-ED618F26668A}"/>
    <cellStyle name="Обычный 6 2 4 4 3 3" xfId="4562" xr:uid="{00000000-0005-0000-0000-0000E80A0000}"/>
    <cellStyle name="Обычный 6 2 4 4 3 3 2" xfId="10579" xr:uid="{451416DE-ED7C-4F89-B538-5442D2314FB2}"/>
    <cellStyle name="Обычный 6 2 4 4 3 4" xfId="5806" xr:uid="{00000000-0005-0000-0000-0000E90A0000}"/>
    <cellStyle name="Обычный 6 2 4 4 3 4 2" xfId="11823" xr:uid="{01BC71B5-6A00-4AD2-BDFF-F2DDDC80EEAB}"/>
    <cellStyle name="Обычный 6 2 4 4 3 5" xfId="2071" xr:uid="{00000000-0005-0000-0000-0000EA0A0000}"/>
    <cellStyle name="Обычный 6 2 4 4 3 5 2" xfId="8091" xr:uid="{C72CCF54-D82C-46A3-8B94-0E4B8028BF3C}"/>
    <cellStyle name="Обычный 6 2 4 4 3 6" xfId="6854" xr:uid="{3BFAC9B4-AA8C-43D1-8E8B-81FE4412E589}"/>
    <cellStyle name="Обычный 6 2 4 4 4" xfId="1238" xr:uid="{00000000-0005-0000-0000-0000EB0A0000}"/>
    <cellStyle name="Обычный 6 2 4 4 4 2" xfId="3729" xr:uid="{00000000-0005-0000-0000-0000EC0A0000}"/>
    <cellStyle name="Обычный 6 2 4 4 4 2 2" xfId="9746" xr:uid="{2CF86FB4-2112-4C1C-AAA9-61781E1703CB}"/>
    <cellStyle name="Обычный 6 2 4 4 4 3" xfId="4973" xr:uid="{00000000-0005-0000-0000-0000ED0A0000}"/>
    <cellStyle name="Обычный 6 2 4 4 4 3 2" xfId="10990" xr:uid="{89412F6F-F504-40D7-A00B-16775A696997}"/>
    <cellStyle name="Обычный 6 2 4 4 4 4" xfId="6217" xr:uid="{00000000-0005-0000-0000-0000EE0A0000}"/>
    <cellStyle name="Обычный 6 2 4 4 4 4 2" xfId="12234" xr:uid="{C224576C-3D92-4606-AF46-260D0937939C}"/>
    <cellStyle name="Обычный 6 2 4 4 4 5" xfId="2482" xr:uid="{00000000-0005-0000-0000-0000EF0A0000}"/>
    <cellStyle name="Обычный 6 2 4 4 4 5 2" xfId="8502" xr:uid="{EC173D2E-A89B-4826-9829-D0ECC93F417B}"/>
    <cellStyle name="Обычный 6 2 4 4 4 6" xfId="7264" xr:uid="{A2505084-56A8-40F5-92D0-617ABD80F83C}"/>
    <cellStyle name="Обычный 6 2 4 4 5" xfId="2907" xr:uid="{00000000-0005-0000-0000-0000F00A0000}"/>
    <cellStyle name="Обычный 6 2 4 4 5 2" xfId="8924" xr:uid="{88AE1FEF-3B1E-4F96-9B33-EFF7D8C9122E}"/>
    <cellStyle name="Обычный 6 2 4 4 6" xfId="4151" xr:uid="{00000000-0005-0000-0000-0000F10A0000}"/>
    <cellStyle name="Обычный 6 2 4 4 6 2" xfId="10168" xr:uid="{610A42B6-AD16-46E5-8DB9-AE8E10152D71}"/>
    <cellStyle name="Обычный 6 2 4 4 7" xfId="5395" xr:uid="{00000000-0005-0000-0000-0000F20A0000}"/>
    <cellStyle name="Обычный 6 2 4 4 7 2" xfId="11412" xr:uid="{E2349519-B667-476A-9832-ED9CB696B413}"/>
    <cellStyle name="Обычный 6 2 4 4 8" xfId="1659" xr:uid="{00000000-0005-0000-0000-0000F30A0000}"/>
    <cellStyle name="Обычный 6 2 4 4 8 2" xfId="7680" xr:uid="{3884A10A-CAAB-4E15-9EEE-1AA72E19E205}"/>
    <cellStyle name="Обычный 6 2 4 4 9" xfId="6647" xr:uid="{95858ABD-3739-4F14-AC5E-49B5F6657770}"/>
    <cellStyle name="Обычный 6 2 4 5" xfId="1028" xr:uid="{00000000-0005-0000-0000-0000F40A0000}"/>
    <cellStyle name="Обычный 6 2 4 5 2" xfId="1438" xr:uid="{00000000-0005-0000-0000-0000F50A0000}"/>
    <cellStyle name="Обычный 6 2 4 5 2 2" xfId="3519" xr:uid="{00000000-0005-0000-0000-0000F60A0000}"/>
    <cellStyle name="Обычный 6 2 4 5 2 2 2" xfId="9536" xr:uid="{46A91742-780D-4EEC-BF44-DF25EC2DA42E}"/>
    <cellStyle name="Обычный 6 2 4 5 2 3" xfId="4763" xr:uid="{00000000-0005-0000-0000-0000F70A0000}"/>
    <cellStyle name="Обычный 6 2 4 5 2 3 2" xfId="10780" xr:uid="{1A764B0A-3A6D-43CF-90E4-53CA3C2BFB1C}"/>
    <cellStyle name="Обычный 6 2 4 5 2 4" xfId="6007" xr:uid="{00000000-0005-0000-0000-0000F80A0000}"/>
    <cellStyle name="Обычный 6 2 4 5 2 4 2" xfId="12024" xr:uid="{6C9BA517-CFE2-40B4-A126-C1260C4AD1BE}"/>
    <cellStyle name="Обычный 6 2 4 5 2 5" xfId="2272" xr:uid="{00000000-0005-0000-0000-0000F90A0000}"/>
    <cellStyle name="Обычный 6 2 4 5 2 5 2" xfId="8292" xr:uid="{50599B41-FBFA-4239-9611-D0524329D859}"/>
    <cellStyle name="Обычный 6 2 4 5 2 6" xfId="7464" xr:uid="{BA97F3F4-D0F4-4FBB-AB14-BAADD4DCE0F8}"/>
    <cellStyle name="Обычный 6 2 4 5 3" xfId="2683" xr:uid="{00000000-0005-0000-0000-0000FA0A0000}"/>
    <cellStyle name="Обычный 6 2 4 5 3 2" xfId="3930" xr:uid="{00000000-0005-0000-0000-0000FB0A0000}"/>
    <cellStyle name="Обычный 6 2 4 5 3 2 2" xfId="9947" xr:uid="{87DFAF1F-9E46-4768-9133-7C7D25301819}"/>
    <cellStyle name="Обычный 6 2 4 5 3 3" xfId="5174" xr:uid="{00000000-0005-0000-0000-0000FC0A0000}"/>
    <cellStyle name="Обычный 6 2 4 5 3 3 2" xfId="11191" xr:uid="{2225138F-D338-4135-9980-5CBE8657212F}"/>
    <cellStyle name="Обычный 6 2 4 5 3 4" xfId="6418" xr:uid="{00000000-0005-0000-0000-0000FD0A0000}"/>
    <cellStyle name="Обычный 6 2 4 5 3 4 2" xfId="12435" xr:uid="{9E476C30-FCEF-4FA7-B21E-1A9155BD351B}"/>
    <cellStyle name="Обычный 6 2 4 5 3 5" xfId="8703" xr:uid="{034E81DF-796C-4D93-8DFA-30F4B8841700}"/>
    <cellStyle name="Обычный 6 2 4 5 4" xfId="3108" xr:uid="{00000000-0005-0000-0000-0000FE0A0000}"/>
    <cellStyle name="Обычный 6 2 4 5 4 2" xfId="9125" xr:uid="{B5C3AC29-CF9C-4BE3-989A-36F0CF03B23E}"/>
    <cellStyle name="Обычный 6 2 4 5 5" xfId="4352" xr:uid="{00000000-0005-0000-0000-0000FF0A0000}"/>
    <cellStyle name="Обычный 6 2 4 5 5 2" xfId="10369" xr:uid="{EB80CEC6-5C81-4773-AAFB-D4042BABD158}"/>
    <cellStyle name="Обычный 6 2 4 5 6" xfId="5596" xr:uid="{00000000-0005-0000-0000-0000000B0000}"/>
    <cellStyle name="Обычный 6 2 4 5 6 2" xfId="11613" xr:uid="{1FA9C234-88AC-4C4C-BE1A-FFD6B6B444A0}"/>
    <cellStyle name="Обычный 6 2 4 5 7" xfId="1861" xr:uid="{00000000-0005-0000-0000-0000010B0000}"/>
    <cellStyle name="Обычный 6 2 4 5 7 2" xfId="7881" xr:uid="{09B873C6-19B0-48EB-B684-27473821B8FB}"/>
    <cellStyle name="Обычный 6 2 4 5 8" xfId="7054" xr:uid="{5C87508F-9FCE-4C33-B982-E63B643886AA}"/>
    <cellStyle name="Обычный 6 2 4 6" xfId="820" xr:uid="{00000000-0005-0000-0000-0000020B0000}"/>
    <cellStyle name="Обычный 6 2 4 6 2" xfId="3313" xr:uid="{00000000-0005-0000-0000-0000030B0000}"/>
    <cellStyle name="Обычный 6 2 4 6 2 2" xfId="9330" xr:uid="{7B08F9ED-B6A1-4A64-BAF9-A52CF85E49B7}"/>
    <cellStyle name="Обычный 6 2 4 6 3" xfId="4557" xr:uid="{00000000-0005-0000-0000-0000040B0000}"/>
    <cellStyle name="Обычный 6 2 4 6 3 2" xfId="10574" xr:uid="{9BD3BB4D-4A78-4C2F-9BBC-6CC7CEF56AD4}"/>
    <cellStyle name="Обычный 6 2 4 6 4" xfId="5801" xr:uid="{00000000-0005-0000-0000-0000050B0000}"/>
    <cellStyle name="Обычный 6 2 4 6 4 2" xfId="11818" xr:uid="{BCC9BA83-0EAB-4C40-AE5F-D40FD91E1E0B}"/>
    <cellStyle name="Обычный 6 2 4 6 5" xfId="2066" xr:uid="{00000000-0005-0000-0000-0000060B0000}"/>
    <cellStyle name="Обычный 6 2 4 6 5 2" xfId="8086" xr:uid="{E9C85C25-0B6F-4162-B81F-334634083E1D}"/>
    <cellStyle name="Обычный 6 2 4 6 6" xfId="6849" xr:uid="{42939A88-2D3E-40ED-8455-D78BC730B921}"/>
    <cellStyle name="Обычный 6 2 4 7" xfId="1233" xr:uid="{00000000-0005-0000-0000-0000070B0000}"/>
    <cellStyle name="Обычный 6 2 4 7 2" xfId="3724" xr:uid="{00000000-0005-0000-0000-0000080B0000}"/>
    <cellStyle name="Обычный 6 2 4 7 2 2" xfId="9741" xr:uid="{CBC5C609-A0DF-4FB3-8C32-B73104DBE599}"/>
    <cellStyle name="Обычный 6 2 4 7 3" xfId="4968" xr:uid="{00000000-0005-0000-0000-0000090B0000}"/>
    <cellStyle name="Обычный 6 2 4 7 3 2" xfId="10985" xr:uid="{8D524FEE-EC82-48A5-B6DC-88CE6B5AD255}"/>
    <cellStyle name="Обычный 6 2 4 7 4" xfId="6212" xr:uid="{00000000-0005-0000-0000-00000A0B0000}"/>
    <cellStyle name="Обычный 6 2 4 7 4 2" xfId="12229" xr:uid="{C5877090-68E1-449E-A604-0DF52DCDB625}"/>
    <cellStyle name="Обычный 6 2 4 7 5" xfId="2477" xr:uid="{00000000-0005-0000-0000-00000B0B0000}"/>
    <cellStyle name="Обычный 6 2 4 7 5 2" xfId="8497" xr:uid="{79911CFF-6A00-4264-9BEE-F7B5A027AF41}"/>
    <cellStyle name="Обычный 6 2 4 7 6" xfId="7259" xr:uid="{E7607AA5-4AE2-45BE-B471-8DE6E299B2BB}"/>
    <cellStyle name="Обычный 6 2 4 8" xfId="2902" xr:uid="{00000000-0005-0000-0000-00000C0B0000}"/>
    <cellStyle name="Обычный 6 2 4 8 2" xfId="8919" xr:uid="{4BF4DB4B-5360-4CE2-8B6F-8D140101F9AE}"/>
    <cellStyle name="Обычный 6 2 4 9" xfId="4146" xr:uid="{00000000-0005-0000-0000-00000D0B0000}"/>
    <cellStyle name="Обычный 6 2 4 9 2" xfId="10163" xr:uid="{8AC1FED6-3B0D-43FF-83DA-ABCFC96FECFE}"/>
    <cellStyle name="Обычный 6 2 5" xfId="606" xr:uid="{00000000-0005-0000-0000-00000E0B0000}"/>
    <cellStyle name="Обычный 6 2 5 10" xfId="5396" xr:uid="{00000000-0005-0000-0000-00000F0B0000}"/>
    <cellStyle name="Обычный 6 2 5 10 2" xfId="11413" xr:uid="{2670F99F-B6EE-4B11-967D-6031DA3D3F99}"/>
    <cellStyle name="Обычный 6 2 5 11" xfId="1660" xr:uid="{00000000-0005-0000-0000-0000100B0000}"/>
    <cellStyle name="Обычный 6 2 5 11 2" xfId="7681" xr:uid="{0928F9D7-BEF4-416F-AD5F-59C026254181}"/>
    <cellStyle name="Обычный 6 2 5 12" xfId="6648" xr:uid="{6775468F-61BC-45A9-BB30-8BEA7E2C92CE}"/>
    <cellStyle name="Обычный 6 2 5 2" xfId="607" xr:uid="{00000000-0005-0000-0000-0000110B0000}"/>
    <cellStyle name="Обычный 6 2 5 2 10" xfId="1661" xr:uid="{00000000-0005-0000-0000-0000120B0000}"/>
    <cellStyle name="Обычный 6 2 5 2 10 2" xfId="7682" xr:uid="{EB777116-3463-46E9-A72C-4015C02EBE31}"/>
    <cellStyle name="Обычный 6 2 5 2 11" xfId="6649" xr:uid="{B0FE3C43-CC99-416D-9E28-66E16864E1D8}"/>
    <cellStyle name="Обычный 6 2 5 2 2" xfId="608" xr:uid="{00000000-0005-0000-0000-0000130B0000}"/>
    <cellStyle name="Обычный 6 2 5 2 2 2" xfId="1036" xr:uid="{00000000-0005-0000-0000-0000140B0000}"/>
    <cellStyle name="Обычный 6 2 5 2 2 2 2" xfId="1446" xr:uid="{00000000-0005-0000-0000-0000150B0000}"/>
    <cellStyle name="Обычный 6 2 5 2 2 2 2 2" xfId="3527" xr:uid="{00000000-0005-0000-0000-0000160B0000}"/>
    <cellStyle name="Обычный 6 2 5 2 2 2 2 2 2" xfId="9544" xr:uid="{A236BB6A-2AC8-49BC-85CF-FFB20E335703}"/>
    <cellStyle name="Обычный 6 2 5 2 2 2 2 3" xfId="4771" xr:uid="{00000000-0005-0000-0000-0000170B0000}"/>
    <cellStyle name="Обычный 6 2 5 2 2 2 2 3 2" xfId="10788" xr:uid="{EBF75FC4-5931-4263-8E86-8437212CDBCA}"/>
    <cellStyle name="Обычный 6 2 5 2 2 2 2 4" xfId="6015" xr:uid="{00000000-0005-0000-0000-0000180B0000}"/>
    <cellStyle name="Обычный 6 2 5 2 2 2 2 4 2" xfId="12032" xr:uid="{725EE03D-17F0-4A3D-819D-0697D08037C7}"/>
    <cellStyle name="Обычный 6 2 5 2 2 2 2 5" xfId="2280" xr:uid="{00000000-0005-0000-0000-0000190B0000}"/>
    <cellStyle name="Обычный 6 2 5 2 2 2 2 5 2" xfId="8300" xr:uid="{B221E239-9CF3-491E-8BBE-4C701787F65F}"/>
    <cellStyle name="Обычный 6 2 5 2 2 2 2 6" xfId="7472" xr:uid="{1F09D535-A7A9-498C-8E4C-999BC93F9870}"/>
    <cellStyle name="Обычный 6 2 5 2 2 2 3" xfId="2691" xr:uid="{00000000-0005-0000-0000-00001A0B0000}"/>
    <cellStyle name="Обычный 6 2 5 2 2 2 3 2" xfId="3938" xr:uid="{00000000-0005-0000-0000-00001B0B0000}"/>
    <cellStyle name="Обычный 6 2 5 2 2 2 3 2 2" xfId="9955" xr:uid="{9C7D07C0-05F3-468F-8B51-0E5DCB00FD2F}"/>
    <cellStyle name="Обычный 6 2 5 2 2 2 3 3" xfId="5182" xr:uid="{00000000-0005-0000-0000-00001C0B0000}"/>
    <cellStyle name="Обычный 6 2 5 2 2 2 3 3 2" xfId="11199" xr:uid="{AF176F7B-688D-4234-AA09-95B83A621EEB}"/>
    <cellStyle name="Обычный 6 2 5 2 2 2 3 4" xfId="6426" xr:uid="{00000000-0005-0000-0000-00001D0B0000}"/>
    <cellStyle name="Обычный 6 2 5 2 2 2 3 4 2" xfId="12443" xr:uid="{4FDE035D-14AA-4CDB-8C03-DF8110379D4A}"/>
    <cellStyle name="Обычный 6 2 5 2 2 2 3 5" xfId="8711" xr:uid="{36CF5E62-E108-467D-987E-961BA2200A91}"/>
    <cellStyle name="Обычный 6 2 5 2 2 2 4" xfId="3116" xr:uid="{00000000-0005-0000-0000-00001E0B0000}"/>
    <cellStyle name="Обычный 6 2 5 2 2 2 4 2" xfId="9133" xr:uid="{E9BC2DFF-19F0-4069-9CB6-E5918FA2BB95}"/>
    <cellStyle name="Обычный 6 2 5 2 2 2 5" xfId="4360" xr:uid="{00000000-0005-0000-0000-00001F0B0000}"/>
    <cellStyle name="Обычный 6 2 5 2 2 2 5 2" xfId="10377" xr:uid="{17AA8309-A902-4921-A9CF-BD60EF57E175}"/>
    <cellStyle name="Обычный 6 2 5 2 2 2 6" xfId="5604" xr:uid="{00000000-0005-0000-0000-0000200B0000}"/>
    <cellStyle name="Обычный 6 2 5 2 2 2 6 2" xfId="11621" xr:uid="{7C223F8E-3840-4EAA-9FB7-F7CBDFDA0C58}"/>
    <cellStyle name="Обычный 6 2 5 2 2 2 7" xfId="1869" xr:uid="{00000000-0005-0000-0000-0000210B0000}"/>
    <cellStyle name="Обычный 6 2 5 2 2 2 7 2" xfId="7889" xr:uid="{A7A59127-8D4F-4154-9392-B220AF4E0EE4}"/>
    <cellStyle name="Обычный 6 2 5 2 2 2 8" xfId="7062" xr:uid="{7A282F43-8206-4DF7-AB5F-BDC5CE9477CA}"/>
    <cellStyle name="Обычный 6 2 5 2 2 3" xfId="828" xr:uid="{00000000-0005-0000-0000-0000220B0000}"/>
    <cellStyle name="Обычный 6 2 5 2 2 3 2" xfId="3321" xr:uid="{00000000-0005-0000-0000-0000230B0000}"/>
    <cellStyle name="Обычный 6 2 5 2 2 3 2 2" xfId="9338" xr:uid="{12264328-DC97-43B5-B207-A593FA8EDCF8}"/>
    <cellStyle name="Обычный 6 2 5 2 2 3 3" xfId="4565" xr:uid="{00000000-0005-0000-0000-0000240B0000}"/>
    <cellStyle name="Обычный 6 2 5 2 2 3 3 2" xfId="10582" xr:uid="{99A75835-E1F8-4B2F-AD4C-734BCCB9C064}"/>
    <cellStyle name="Обычный 6 2 5 2 2 3 4" xfId="5809" xr:uid="{00000000-0005-0000-0000-0000250B0000}"/>
    <cellStyle name="Обычный 6 2 5 2 2 3 4 2" xfId="11826" xr:uid="{04A33094-9841-45CA-A2DD-00429ED1E09F}"/>
    <cellStyle name="Обычный 6 2 5 2 2 3 5" xfId="2074" xr:uid="{00000000-0005-0000-0000-0000260B0000}"/>
    <cellStyle name="Обычный 6 2 5 2 2 3 5 2" xfId="8094" xr:uid="{9E2E3C46-FFEB-4BF0-909F-D3F5A3FD6DE9}"/>
    <cellStyle name="Обычный 6 2 5 2 2 3 6" xfId="6857" xr:uid="{EDB349B7-9412-4384-98F1-E2357D44ECA3}"/>
    <cellStyle name="Обычный 6 2 5 2 2 4" xfId="1241" xr:uid="{00000000-0005-0000-0000-0000270B0000}"/>
    <cellStyle name="Обычный 6 2 5 2 2 4 2" xfId="3732" xr:uid="{00000000-0005-0000-0000-0000280B0000}"/>
    <cellStyle name="Обычный 6 2 5 2 2 4 2 2" xfId="9749" xr:uid="{E49B0596-0E48-4238-B766-82E04E345CAF}"/>
    <cellStyle name="Обычный 6 2 5 2 2 4 3" xfId="4976" xr:uid="{00000000-0005-0000-0000-0000290B0000}"/>
    <cellStyle name="Обычный 6 2 5 2 2 4 3 2" xfId="10993" xr:uid="{7ACD9AB7-710E-45CA-A022-5255544D3EF3}"/>
    <cellStyle name="Обычный 6 2 5 2 2 4 4" xfId="6220" xr:uid="{00000000-0005-0000-0000-00002A0B0000}"/>
    <cellStyle name="Обычный 6 2 5 2 2 4 4 2" xfId="12237" xr:uid="{FDF1FF2B-F1A0-42B1-9E16-B37250643688}"/>
    <cellStyle name="Обычный 6 2 5 2 2 4 5" xfId="2485" xr:uid="{00000000-0005-0000-0000-00002B0B0000}"/>
    <cellStyle name="Обычный 6 2 5 2 2 4 5 2" xfId="8505" xr:uid="{901236EB-7C6A-43CB-A2E6-46F6EC77BDC3}"/>
    <cellStyle name="Обычный 6 2 5 2 2 4 6" xfId="7267" xr:uid="{53421EBE-26C9-49C1-A3A2-74FDE2E51814}"/>
    <cellStyle name="Обычный 6 2 5 2 2 5" xfId="2910" xr:uid="{00000000-0005-0000-0000-00002C0B0000}"/>
    <cellStyle name="Обычный 6 2 5 2 2 5 2" xfId="8927" xr:uid="{6B4CCB04-353C-47B2-8B9C-756A61880DBF}"/>
    <cellStyle name="Обычный 6 2 5 2 2 6" xfId="4154" xr:uid="{00000000-0005-0000-0000-00002D0B0000}"/>
    <cellStyle name="Обычный 6 2 5 2 2 6 2" xfId="10171" xr:uid="{3031A611-26CB-4DCA-BFCE-66F7C904833A}"/>
    <cellStyle name="Обычный 6 2 5 2 2 7" xfId="5398" xr:uid="{00000000-0005-0000-0000-00002E0B0000}"/>
    <cellStyle name="Обычный 6 2 5 2 2 7 2" xfId="11415" xr:uid="{6E3BDCB9-9728-4ACF-95D3-B1D735854937}"/>
    <cellStyle name="Обычный 6 2 5 2 2 8" xfId="1662" xr:uid="{00000000-0005-0000-0000-00002F0B0000}"/>
    <cellStyle name="Обычный 6 2 5 2 2 8 2" xfId="7683" xr:uid="{F22F2D10-C93C-43C8-A56C-FF589454C6AB}"/>
    <cellStyle name="Обычный 6 2 5 2 2 9" xfId="6650" xr:uid="{7FE0C0A0-34FB-44EF-903D-67B394C0060A}"/>
    <cellStyle name="Обычный 6 2 5 2 3" xfId="609" xr:uid="{00000000-0005-0000-0000-0000300B0000}"/>
    <cellStyle name="Обычный 6 2 5 2 3 2" xfId="1037" xr:uid="{00000000-0005-0000-0000-0000310B0000}"/>
    <cellStyle name="Обычный 6 2 5 2 3 2 2" xfId="1447" xr:uid="{00000000-0005-0000-0000-0000320B0000}"/>
    <cellStyle name="Обычный 6 2 5 2 3 2 2 2" xfId="3528" xr:uid="{00000000-0005-0000-0000-0000330B0000}"/>
    <cellStyle name="Обычный 6 2 5 2 3 2 2 2 2" xfId="9545" xr:uid="{F6EC1951-00BA-49DF-B442-FDED06044345}"/>
    <cellStyle name="Обычный 6 2 5 2 3 2 2 3" xfId="4772" xr:uid="{00000000-0005-0000-0000-0000340B0000}"/>
    <cellStyle name="Обычный 6 2 5 2 3 2 2 3 2" xfId="10789" xr:uid="{FB40B496-924F-4046-9A27-EE2235529B39}"/>
    <cellStyle name="Обычный 6 2 5 2 3 2 2 4" xfId="6016" xr:uid="{00000000-0005-0000-0000-0000350B0000}"/>
    <cellStyle name="Обычный 6 2 5 2 3 2 2 4 2" xfId="12033" xr:uid="{1D21FB21-3185-4207-9881-0F70E2AC62CF}"/>
    <cellStyle name="Обычный 6 2 5 2 3 2 2 5" xfId="2281" xr:uid="{00000000-0005-0000-0000-0000360B0000}"/>
    <cellStyle name="Обычный 6 2 5 2 3 2 2 5 2" xfId="8301" xr:uid="{F894AF46-E93A-47F4-8C94-0277F0597B53}"/>
    <cellStyle name="Обычный 6 2 5 2 3 2 2 6" xfId="7473" xr:uid="{E1562843-06ED-4842-8EE4-2477D4B56A8A}"/>
    <cellStyle name="Обычный 6 2 5 2 3 2 3" xfId="2692" xr:uid="{00000000-0005-0000-0000-0000370B0000}"/>
    <cellStyle name="Обычный 6 2 5 2 3 2 3 2" xfId="3939" xr:uid="{00000000-0005-0000-0000-0000380B0000}"/>
    <cellStyle name="Обычный 6 2 5 2 3 2 3 2 2" xfId="9956" xr:uid="{B98F4050-B8C7-49C5-9BDC-3CDC28F2B1AF}"/>
    <cellStyle name="Обычный 6 2 5 2 3 2 3 3" xfId="5183" xr:uid="{00000000-0005-0000-0000-0000390B0000}"/>
    <cellStyle name="Обычный 6 2 5 2 3 2 3 3 2" xfId="11200" xr:uid="{568396B4-AF0E-4DEB-BED2-61A7626AEE08}"/>
    <cellStyle name="Обычный 6 2 5 2 3 2 3 4" xfId="6427" xr:uid="{00000000-0005-0000-0000-00003A0B0000}"/>
    <cellStyle name="Обычный 6 2 5 2 3 2 3 4 2" xfId="12444" xr:uid="{AC142A52-2620-4D8D-B78E-763DF86690C0}"/>
    <cellStyle name="Обычный 6 2 5 2 3 2 3 5" xfId="8712" xr:uid="{844F8583-2671-48A3-A1C0-4C43B70D712F}"/>
    <cellStyle name="Обычный 6 2 5 2 3 2 4" xfId="3117" xr:uid="{00000000-0005-0000-0000-00003B0B0000}"/>
    <cellStyle name="Обычный 6 2 5 2 3 2 4 2" xfId="9134" xr:uid="{E701AFFD-FC73-4329-992A-F071737E35DF}"/>
    <cellStyle name="Обычный 6 2 5 2 3 2 5" xfId="4361" xr:uid="{00000000-0005-0000-0000-00003C0B0000}"/>
    <cellStyle name="Обычный 6 2 5 2 3 2 5 2" xfId="10378" xr:uid="{70D0458F-DCA2-44C6-8160-006DFFC56191}"/>
    <cellStyle name="Обычный 6 2 5 2 3 2 6" xfId="5605" xr:uid="{00000000-0005-0000-0000-00003D0B0000}"/>
    <cellStyle name="Обычный 6 2 5 2 3 2 6 2" xfId="11622" xr:uid="{9EA66285-215C-43DE-A5B0-3816DDD0D687}"/>
    <cellStyle name="Обычный 6 2 5 2 3 2 7" xfId="1870" xr:uid="{00000000-0005-0000-0000-00003E0B0000}"/>
    <cellStyle name="Обычный 6 2 5 2 3 2 7 2" xfId="7890" xr:uid="{E0774159-9866-4CB9-B91D-65D36C01436E}"/>
    <cellStyle name="Обычный 6 2 5 2 3 2 8" xfId="7063" xr:uid="{3586BFDB-1B4F-4BBD-9D3D-37171E7CDEA9}"/>
    <cellStyle name="Обычный 6 2 5 2 3 3" xfId="829" xr:uid="{00000000-0005-0000-0000-00003F0B0000}"/>
    <cellStyle name="Обычный 6 2 5 2 3 3 2" xfId="3322" xr:uid="{00000000-0005-0000-0000-0000400B0000}"/>
    <cellStyle name="Обычный 6 2 5 2 3 3 2 2" xfId="9339" xr:uid="{424AA86A-421F-44CA-864A-0F5E19D7985C}"/>
    <cellStyle name="Обычный 6 2 5 2 3 3 3" xfId="4566" xr:uid="{00000000-0005-0000-0000-0000410B0000}"/>
    <cellStyle name="Обычный 6 2 5 2 3 3 3 2" xfId="10583" xr:uid="{F4B2CC25-184C-41B6-B814-794B466AEEC3}"/>
    <cellStyle name="Обычный 6 2 5 2 3 3 4" xfId="5810" xr:uid="{00000000-0005-0000-0000-0000420B0000}"/>
    <cellStyle name="Обычный 6 2 5 2 3 3 4 2" xfId="11827" xr:uid="{5C3B527E-11DC-4AE4-B0BE-0E414D0F8E44}"/>
    <cellStyle name="Обычный 6 2 5 2 3 3 5" xfId="2075" xr:uid="{00000000-0005-0000-0000-0000430B0000}"/>
    <cellStyle name="Обычный 6 2 5 2 3 3 5 2" xfId="8095" xr:uid="{DF8933B1-E1FE-4FBF-83EE-B201E9335163}"/>
    <cellStyle name="Обычный 6 2 5 2 3 3 6" xfId="6858" xr:uid="{42EEDED8-E7FA-46EF-A637-7239EBDA5BA6}"/>
    <cellStyle name="Обычный 6 2 5 2 3 4" xfId="1242" xr:uid="{00000000-0005-0000-0000-0000440B0000}"/>
    <cellStyle name="Обычный 6 2 5 2 3 4 2" xfId="3733" xr:uid="{00000000-0005-0000-0000-0000450B0000}"/>
    <cellStyle name="Обычный 6 2 5 2 3 4 2 2" xfId="9750" xr:uid="{7C7B6E2B-3AFA-4BF4-8EC4-F145EAE88E08}"/>
    <cellStyle name="Обычный 6 2 5 2 3 4 3" xfId="4977" xr:uid="{00000000-0005-0000-0000-0000460B0000}"/>
    <cellStyle name="Обычный 6 2 5 2 3 4 3 2" xfId="10994" xr:uid="{307575E7-65E8-4D1E-8A5C-048D65EDA400}"/>
    <cellStyle name="Обычный 6 2 5 2 3 4 4" xfId="6221" xr:uid="{00000000-0005-0000-0000-0000470B0000}"/>
    <cellStyle name="Обычный 6 2 5 2 3 4 4 2" xfId="12238" xr:uid="{235AE61A-1C30-4AF4-BAA2-27470B556FC3}"/>
    <cellStyle name="Обычный 6 2 5 2 3 4 5" xfId="2486" xr:uid="{00000000-0005-0000-0000-0000480B0000}"/>
    <cellStyle name="Обычный 6 2 5 2 3 4 5 2" xfId="8506" xr:uid="{8174C98C-A759-4351-8F55-A0E83E67D394}"/>
    <cellStyle name="Обычный 6 2 5 2 3 4 6" xfId="7268" xr:uid="{2B1C89FC-951C-499C-A4E4-A65CB38B08E0}"/>
    <cellStyle name="Обычный 6 2 5 2 3 5" xfId="2911" xr:uid="{00000000-0005-0000-0000-0000490B0000}"/>
    <cellStyle name="Обычный 6 2 5 2 3 5 2" xfId="8928" xr:uid="{E99A4E6C-93D5-4486-940D-999E7289DAAB}"/>
    <cellStyle name="Обычный 6 2 5 2 3 6" xfId="4155" xr:uid="{00000000-0005-0000-0000-00004A0B0000}"/>
    <cellStyle name="Обычный 6 2 5 2 3 6 2" xfId="10172" xr:uid="{A03421B8-E141-4739-B974-70113E3D0AB8}"/>
    <cellStyle name="Обычный 6 2 5 2 3 7" xfId="5399" xr:uid="{00000000-0005-0000-0000-00004B0B0000}"/>
    <cellStyle name="Обычный 6 2 5 2 3 7 2" xfId="11416" xr:uid="{23368EAC-F830-44FC-A707-92FD2B909786}"/>
    <cellStyle name="Обычный 6 2 5 2 3 8" xfId="1663" xr:uid="{00000000-0005-0000-0000-00004C0B0000}"/>
    <cellStyle name="Обычный 6 2 5 2 3 8 2" xfId="7684" xr:uid="{EBD677A0-83A9-4388-BD47-85ECBE99CCEC}"/>
    <cellStyle name="Обычный 6 2 5 2 3 9" xfId="6651" xr:uid="{6B814414-96C2-4982-86C7-2440D95A81A2}"/>
    <cellStyle name="Обычный 6 2 5 2 4" xfId="1035" xr:uid="{00000000-0005-0000-0000-00004D0B0000}"/>
    <cellStyle name="Обычный 6 2 5 2 4 2" xfId="1445" xr:uid="{00000000-0005-0000-0000-00004E0B0000}"/>
    <cellStyle name="Обычный 6 2 5 2 4 2 2" xfId="3526" xr:uid="{00000000-0005-0000-0000-00004F0B0000}"/>
    <cellStyle name="Обычный 6 2 5 2 4 2 2 2" xfId="9543" xr:uid="{08C49B25-4594-40DF-BC9B-CD4874AD7528}"/>
    <cellStyle name="Обычный 6 2 5 2 4 2 3" xfId="4770" xr:uid="{00000000-0005-0000-0000-0000500B0000}"/>
    <cellStyle name="Обычный 6 2 5 2 4 2 3 2" xfId="10787" xr:uid="{6F53099D-4ACC-461E-A9C9-C2A126BCED6D}"/>
    <cellStyle name="Обычный 6 2 5 2 4 2 4" xfId="6014" xr:uid="{00000000-0005-0000-0000-0000510B0000}"/>
    <cellStyle name="Обычный 6 2 5 2 4 2 4 2" xfId="12031" xr:uid="{282FB4AB-CC2B-4945-B9C5-38C851981796}"/>
    <cellStyle name="Обычный 6 2 5 2 4 2 5" xfId="2279" xr:uid="{00000000-0005-0000-0000-0000520B0000}"/>
    <cellStyle name="Обычный 6 2 5 2 4 2 5 2" xfId="8299" xr:uid="{A70A197A-0D9B-40B7-918A-151A027D893B}"/>
    <cellStyle name="Обычный 6 2 5 2 4 2 6" xfId="7471" xr:uid="{5E0216D5-A53D-4375-AC91-50AC55D359F9}"/>
    <cellStyle name="Обычный 6 2 5 2 4 3" xfId="2690" xr:uid="{00000000-0005-0000-0000-0000530B0000}"/>
    <cellStyle name="Обычный 6 2 5 2 4 3 2" xfId="3937" xr:uid="{00000000-0005-0000-0000-0000540B0000}"/>
    <cellStyle name="Обычный 6 2 5 2 4 3 2 2" xfId="9954" xr:uid="{4396C186-C695-4ECE-B6D0-ED37D19A4EA1}"/>
    <cellStyle name="Обычный 6 2 5 2 4 3 3" xfId="5181" xr:uid="{00000000-0005-0000-0000-0000550B0000}"/>
    <cellStyle name="Обычный 6 2 5 2 4 3 3 2" xfId="11198" xr:uid="{7735CCFB-E6C9-40EF-937F-E6D983AC1C39}"/>
    <cellStyle name="Обычный 6 2 5 2 4 3 4" xfId="6425" xr:uid="{00000000-0005-0000-0000-0000560B0000}"/>
    <cellStyle name="Обычный 6 2 5 2 4 3 4 2" xfId="12442" xr:uid="{3758BBAE-8305-4B18-8AAB-CA232338C97B}"/>
    <cellStyle name="Обычный 6 2 5 2 4 3 5" xfId="8710" xr:uid="{4CF5FCCB-C6FF-468E-B00E-29EF90DE0049}"/>
    <cellStyle name="Обычный 6 2 5 2 4 4" xfId="3115" xr:uid="{00000000-0005-0000-0000-0000570B0000}"/>
    <cellStyle name="Обычный 6 2 5 2 4 4 2" xfId="9132" xr:uid="{289EE246-CB92-4207-A99F-86B6A5649FF8}"/>
    <cellStyle name="Обычный 6 2 5 2 4 5" xfId="4359" xr:uid="{00000000-0005-0000-0000-0000580B0000}"/>
    <cellStyle name="Обычный 6 2 5 2 4 5 2" xfId="10376" xr:uid="{C44313BC-E18A-411F-BA50-D461470CF93D}"/>
    <cellStyle name="Обычный 6 2 5 2 4 6" xfId="5603" xr:uid="{00000000-0005-0000-0000-0000590B0000}"/>
    <cellStyle name="Обычный 6 2 5 2 4 6 2" xfId="11620" xr:uid="{1C2E7491-6CA5-4CDA-802D-EB326F6F01ED}"/>
    <cellStyle name="Обычный 6 2 5 2 4 7" xfId="1868" xr:uid="{00000000-0005-0000-0000-00005A0B0000}"/>
    <cellStyle name="Обычный 6 2 5 2 4 7 2" xfId="7888" xr:uid="{E127D6AF-A5C0-4D2A-B4AC-4A87F30577E2}"/>
    <cellStyle name="Обычный 6 2 5 2 4 8" xfId="7061" xr:uid="{A4A1A6B0-F24C-4E5F-8635-6C18174AE699}"/>
    <cellStyle name="Обычный 6 2 5 2 5" xfId="827" xr:uid="{00000000-0005-0000-0000-00005B0B0000}"/>
    <cellStyle name="Обычный 6 2 5 2 5 2" xfId="3320" xr:uid="{00000000-0005-0000-0000-00005C0B0000}"/>
    <cellStyle name="Обычный 6 2 5 2 5 2 2" xfId="9337" xr:uid="{4EAF2303-BAC9-4394-AE04-CA8ECC493E8B}"/>
    <cellStyle name="Обычный 6 2 5 2 5 3" xfId="4564" xr:uid="{00000000-0005-0000-0000-00005D0B0000}"/>
    <cellStyle name="Обычный 6 2 5 2 5 3 2" xfId="10581" xr:uid="{0C69E6B7-D7A7-465F-9A34-423F87770FCC}"/>
    <cellStyle name="Обычный 6 2 5 2 5 4" xfId="5808" xr:uid="{00000000-0005-0000-0000-00005E0B0000}"/>
    <cellStyle name="Обычный 6 2 5 2 5 4 2" xfId="11825" xr:uid="{A643EDA2-F7D4-4A2E-BEC8-5F4AE26A326A}"/>
    <cellStyle name="Обычный 6 2 5 2 5 5" xfId="2073" xr:uid="{00000000-0005-0000-0000-00005F0B0000}"/>
    <cellStyle name="Обычный 6 2 5 2 5 5 2" xfId="8093" xr:uid="{8181185A-3510-44A8-BE11-72EBDFB1B692}"/>
    <cellStyle name="Обычный 6 2 5 2 5 6" xfId="6856" xr:uid="{8E2560DD-C648-409A-A19F-C034EF7CE547}"/>
    <cellStyle name="Обычный 6 2 5 2 6" xfId="1240" xr:uid="{00000000-0005-0000-0000-0000600B0000}"/>
    <cellStyle name="Обычный 6 2 5 2 6 2" xfId="3731" xr:uid="{00000000-0005-0000-0000-0000610B0000}"/>
    <cellStyle name="Обычный 6 2 5 2 6 2 2" xfId="9748" xr:uid="{11B45AA0-2C79-4277-9081-97C69E257E49}"/>
    <cellStyle name="Обычный 6 2 5 2 6 3" xfId="4975" xr:uid="{00000000-0005-0000-0000-0000620B0000}"/>
    <cellStyle name="Обычный 6 2 5 2 6 3 2" xfId="10992" xr:uid="{D3DA8992-894C-40AE-BCCE-43E907630D3E}"/>
    <cellStyle name="Обычный 6 2 5 2 6 4" xfId="6219" xr:uid="{00000000-0005-0000-0000-0000630B0000}"/>
    <cellStyle name="Обычный 6 2 5 2 6 4 2" xfId="12236" xr:uid="{E0AEB537-E1B5-4D46-B25D-516DA91E92E7}"/>
    <cellStyle name="Обычный 6 2 5 2 6 5" xfId="2484" xr:uid="{00000000-0005-0000-0000-0000640B0000}"/>
    <cellStyle name="Обычный 6 2 5 2 6 5 2" xfId="8504" xr:uid="{881305B3-A2A9-4A35-83BA-DAA3E8BF828E}"/>
    <cellStyle name="Обычный 6 2 5 2 6 6" xfId="7266" xr:uid="{D955F459-563B-4087-9018-A69801E3E224}"/>
    <cellStyle name="Обычный 6 2 5 2 7" xfId="2909" xr:uid="{00000000-0005-0000-0000-0000650B0000}"/>
    <cellStyle name="Обычный 6 2 5 2 7 2" xfId="8926" xr:uid="{0EEF9B3D-43EA-43BA-83F2-B180EB93C330}"/>
    <cellStyle name="Обычный 6 2 5 2 8" xfId="4153" xr:uid="{00000000-0005-0000-0000-0000660B0000}"/>
    <cellStyle name="Обычный 6 2 5 2 8 2" xfId="10170" xr:uid="{7B758E85-54D5-48FC-91AE-E4C1276A1DE8}"/>
    <cellStyle name="Обычный 6 2 5 2 9" xfId="5397" xr:uid="{00000000-0005-0000-0000-0000670B0000}"/>
    <cellStyle name="Обычный 6 2 5 2 9 2" xfId="11414" xr:uid="{E670D9C4-CEA3-4095-A504-DA32FEA248E0}"/>
    <cellStyle name="Обычный 6 2 5 3" xfId="610" xr:uid="{00000000-0005-0000-0000-0000680B0000}"/>
    <cellStyle name="Обычный 6 2 5 3 2" xfId="1038" xr:uid="{00000000-0005-0000-0000-0000690B0000}"/>
    <cellStyle name="Обычный 6 2 5 3 2 2" xfId="1448" xr:uid="{00000000-0005-0000-0000-00006A0B0000}"/>
    <cellStyle name="Обычный 6 2 5 3 2 2 2" xfId="3529" xr:uid="{00000000-0005-0000-0000-00006B0B0000}"/>
    <cellStyle name="Обычный 6 2 5 3 2 2 2 2" xfId="9546" xr:uid="{5D7B61EF-FF2D-4818-B6E3-4C4C17F15AEB}"/>
    <cellStyle name="Обычный 6 2 5 3 2 2 3" xfId="4773" xr:uid="{00000000-0005-0000-0000-00006C0B0000}"/>
    <cellStyle name="Обычный 6 2 5 3 2 2 3 2" xfId="10790" xr:uid="{83B657EB-1F33-4F92-AC5B-2C05BEEAB95E}"/>
    <cellStyle name="Обычный 6 2 5 3 2 2 4" xfId="6017" xr:uid="{00000000-0005-0000-0000-00006D0B0000}"/>
    <cellStyle name="Обычный 6 2 5 3 2 2 4 2" xfId="12034" xr:uid="{50626C95-E2F5-4DB1-B378-CC032E602EB7}"/>
    <cellStyle name="Обычный 6 2 5 3 2 2 5" xfId="2282" xr:uid="{00000000-0005-0000-0000-00006E0B0000}"/>
    <cellStyle name="Обычный 6 2 5 3 2 2 5 2" xfId="8302" xr:uid="{67594681-7053-466D-81FD-EECC203ACECF}"/>
    <cellStyle name="Обычный 6 2 5 3 2 2 6" xfId="7474" xr:uid="{9CC2B9E0-5140-4ABB-8DF2-1BEA1967538A}"/>
    <cellStyle name="Обычный 6 2 5 3 2 3" xfId="2693" xr:uid="{00000000-0005-0000-0000-00006F0B0000}"/>
    <cellStyle name="Обычный 6 2 5 3 2 3 2" xfId="3940" xr:uid="{00000000-0005-0000-0000-0000700B0000}"/>
    <cellStyle name="Обычный 6 2 5 3 2 3 2 2" xfId="9957" xr:uid="{4AA32716-8731-430C-80D1-6013B6FC19ED}"/>
    <cellStyle name="Обычный 6 2 5 3 2 3 3" xfId="5184" xr:uid="{00000000-0005-0000-0000-0000710B0000}"/>
    <cellStyle name="Обычный 6 2 5 3 2 3 3 2" xfId="11201" xr:uid="{6256071F-B37E-4248-BE09-FB6748BFB785}"/>
    <cellStyle name="Обычный 6 2 5 3 2 3 4" xfId="6428" xr:uid="{00000000-0005-0000-0000-0000720B0000}"/>
    <cellStyle name="Обычный 6 2 5 3 2 3 4 2" xfId="12445" xr:uid="{0875AFF5-BC77-4BB3-8BA3-5A267F2E920D}"/>
    <cellStyle name="Обычный 6 2 5 3 2 3 5" xfId="8713" xr:uid="{2CCE9686-B357-4165-A6ED-08A971D188D1}"/>
    <cellStyle name="Обычный 6 2 5 3 2 4" xfId="3118" xr:uid="{00000000-0005-0000-0000-0000730B0000}"/>
    <cellStyle name="Обычный 6 2 5 3 2 4 2" xfId="9135" xr:uid="{18B8D35B-873B-4955-BF50-CC697F76CCE7}"/>
    <cellStyle name="Обычный 6 2 5 3 2 5" xfId="4362" xr:uid="{00000000-0005-0000-0000-0000740B0000}"/>
    <cellStyle name="Обычный 6 2 5 3 2 5 2" xfId="10379" xr:uid="{836FB183-8638-4419-885C-7FB68BB97845}"/>
    <cellStyle name="Обычный 6 2 5 3 2 6" xfId="5606" xr:uid="{00000000-0005-0000-0000-0000750B0000}"/>
    <cellStyle name="Обычный 6 2 5 3 2 6 2" xfId="11623" xr:uid="{F55745E2-AECC-43EB-9E82-E728667CC5D2}"/>
    <cellStyle name="Обычный 6 2 5 3 2 7" xfId="1871" xr:uid="{00000000-0005-0000-0000-0000760B0000}"/>
    <cellStyle name="Обычный 6 2 5 3 2 7 2" xfId="7891" xr:uid="{C3980DE4-94CE-4C34-A4F8-276BD2E644DC}"/>
    <cellStyle name="Обычный 6 2 5 3 2 8" xfId="7064" xr:uid="{3D7F726B-ABFC-4329-92D9-33C132051681}"/>
    <cellStyle name="Обычный 6 2 5 3 3" xfId="830" xr:uid="{00000000-0005-0000-0000-0000770B0000}"/>
    <cellStyle name="Обычный 6 2 5 3 3 2" xfId="3323" xr:uid="{00000000-0005-0000-0000-0000780B0000}"/>
    <cellStyle name="Обычный 6 2 5 3 3 2 2" xfId="9340" xr:uid="{6791B87E-5305-4A54-9BD3-6C40F3A54644}"/>
    <cellStyle name="Обычный 6 2 5 3 3 3" xfId="4567" xr:uid="{00000000-0005-0000-0000-0000790B0000}"/>
    <cellStyle name="Обычный 6 2 5 3 3 3 2" xfId="10584" xr:uid="{A0F669C8-8B97-4CD1-9483-4CD9343AA042}"/>
    <cellStyle name="Обычный 6 2 5 3 3 4" xfId="5811" xr:uid="{00000000-0005-0000-0000-00007A0B0000}"/>
    <cellStyle name="Обычный 6 2 5 3 3 4 2" xfId="11828" xr:uid="{96AE4D93-8F3B-48F7-9A28-B52DBE1241AF}"/>
    <cellStyle name="Обычный 6 2 5 3 3 5" xfId="2076" xr:uid="{00000000-0005-0000-0000-00007B0B0000}"/>
    <cellStyle name="Обычный 6 2 5 3 3 5 2" xfId="8096" xr:uid="{3F79AC01-CB24-4EA7-B4C0-1C29D604D727}"/>
    <cellStyle name="Обычный 6 2 5 3 3 6" xfId="6859" xr:uid="{2B97FBCB-7CE0-432A-A708-F9362F1DAD7C}"/>
    <cellStyle name="Обычный 6 2 5 3 4" xfId="1243" xr:uid="{00000000-0005-0000-0000-00007C0B0000}"/>
    <cellStyle name="Обычный 6 2 5 3 4 2" xfId="3734" xr:uid="{00000000-0005-0000-0000-00007D0B0000}"/>
    <cellStyle name="Обычный 6 2 5 3 4 2 2" xfId="9751" xr:uid="{E2936CB5-87E4-47B6-BF05-622A062CA4BC}"/>
    <cellStyle name="Обычный 6 2 5 3 4 3" xfId="4978" xr:uid="{00000000-0005-0000-0000-00007E0B0000}"/>
    <cellStyle name="Обычный 6 2 5 3 4 3 2" xfId="10995" xr:uid="{8BD6B7A8-01E8-4F14-A8A7-C504F1467E4E}"/>
    <cellStyle name="Обычный 6 2 5 3 4 4" xfId="6222" xr:uid="{00000000-0005-0000-0000-00007F0B0000}"/>
    <cellStyle name="Обычный 6 2 5 3 4 4 2" xfId="12239" xr:uid="{F4628743-F282-4C34-9F51-3634D5D8D49C}"/>
    <cellStyle name="Обычный 6 2 5 3 4 5" xfId="2487" xr:uid="{00000000-0005-0000-0000-0000800B0000}"/>
    <cellStyle name="Обычный 6 2 5 3 4 5 2" xfId="8507" xr:uid="{3457F486-4298-45AB-9BB6-D40EEF836AF1}"/>
    <cellStyle name="Обычный 6 2 5 3 4 6" xfId="7269" xr:uid="{A2256EA1-3A21-45CB-A15D-C1A784280CCD}"/>
    <cellStyle name="Обычный 6 2 5 3 5" xfId="2912" xr:uid="{00000000-0005-0000-0000-0000810B0000}"/>
    <cellStyle name="Обычный 6 2 5 3 5 2" xfId="8929" xr:uid="{61C14164-4D00-4695-81C7-BCFEAD3F72DB}"/>
    <cellStyle name="Обычный 6 2 5 3 6" xfId="4156" xr:uid="{00000000-0005-0000-0000-0000820B0000}"/>
    <cellStyle name="Обычный 6 2 5 3 6 2" xfId="10173" xr:uid="{B789D787-E841-44BA-AB1A-C959C43B220D}"/>
    <cellStyle name="Обычный 6 2 5 3 7" xfId="5400" xr:uid="{00000000-0005-0000-0000-0000830B0000}"/>
    <cellStyle name="Обычный 6 2 5 3 7 2" xfId="11417" xr:uid="{1F0BEF4B-5A04-4738-9612-A2E976AF5FF6}"/>
    <cellStyle name="Обычный 6 2 5 3 8" xfId="1664" xr:uid="{00000000-0005-0000-0000-0000840B0000}"/>
    <cellStyle name="Обычный 6 2 5 3 8 2" xfId="7685" xr:uid="{0F6BF83C-03A6-453C-86F6-F45FF0C2E0EC}"/>
    <cellStyle name="Обычный 6 2 5 3 9" xfId="6652" xr:uid="{A32A78CA-5F53-477C-8E68-45BBA8866419}"/>
    <cellStyle name="Обычный 6 2 5 4" xfId="611" xr:uid="{00000000-0005-0000-0000-0000850B0000}"/>
    <cellStyle name="Обычный 6 2 5 4 2" xfId="1039" xr:uid="{00000000-0005-0000-0000-0000860B0000}"/>
    <cellStyle name="Обычный 6 2 5 4 2 2" xfId="1449" xr:uid="{00000000-0005-0000-0000-0000870B0000}"/>
    <cellStyle name="Обычный 6 2 5 4 2 2 2" xfId="3530" xr:uid="{00000000-0005-0000-0000-0000880B0000}"/>
    <cellStyle name="Обычный 6 2 5 4 2 2 2 2" xfId="9547" xr:uid="{74FE04D3-C2F4-4417-96CE-1E646A373118}"/>
    <cellStyle name="Обычный 6 2 5 4 2 2 3" xfId="4774" xr:uid="{00000000-0005-0000-0000-0000890B0000}"/>
    <cellStyle name="Обычный 6 2 5 4 2 2 3 2" xfId="10791" xr:uid="{DB408059-6EF9-4423-ADB5-1D1B5DE30F19}"/>
    <cellStyle name="Обычный 6 2 5 4 2 2 4" xfId="6018" xr:uid="{00000000-0005-0000-0000-00008A0B0000}"/>
    <cellStyle name="Обычный 6 2 5 4 2 2 4 2" xfId="12035" xr:uid="{6D2B3A46-D352-4D2F-842E-45C37B2AF067}"/>
    <cellStyle name="Обычный 6 2 5 4 2 2 5" xfId="2283" xr:uid="{00000000-0005-0000-0000-00008B0B0000}"/>
    <cellStyle name="Обычный 6 2 5 4 2 2 5 2" xfId="8303" xr:uid="{F9A45DAF-3446-460D-8E82-6768803F13CF}"/>
    <cellStyle name="Обычный 6 2 5 4 2 2 6" xfId="7475" xr:uid="{C0277B75-F466-499F-B00F-A2CF9A49057E}"/>
    <cellStyle name="Обычный 6 2 5 4 2 3" xfId="2694" xr:uid="{00000000-0005-0000-0000-00008C0B0000}"/>
    <cellStyle name="Обычный 6 2 5 4 2 3 2" xfId="3941" xr:uid="{00000000-0005-0000-0000-00008D0B0000}"/>
    <cellStyle name="Обычный 6 2 5 4 2 3 2 2" xfId="9958" xr:uid="{4024DEE2-F587-4D47-AB61-0A5678A756C6}"/>
    <cellStyle name="Обычный 6 2 5 4 2 3 3" xfId="5185" xr:uid="{00000000-0005-0000-0000-00008E0B0000}"/>
    <cellStyle name="Обычный 6 2 5 4 2 3 3 2" xfId="11202" xr:uid="{F051C7B7-85B0-4946-9EC5-B2D714596716}"/>
    <cellStyle name="Обычный 6 2 5 4 2 3 4" xfId="6429" xr:uid="{00000000-0005-0000-0000-00008F0B0000}"/>
    <cellStyle name="Обычный 6 2 5 4 2 3 4 2" xfId="12446" xr:uid="{DDE2C53B-47E4-4BEB-B69F-72B52F17FA51}"/>
    <cellStyle name="Обычный 6 2 5 4 2 3 5" xfId="8714" xr:uid="{B0BABEA0-A154-4E10-A3E3-5DFD01C806C4}"/>
    <cellStyle name="Обычный 6 2 5 4 2 4" xfId="3119" xr:uid="{00000000-0005-0000-0000-0000900B0000}"/>
    <cellStyle name="Обычный 6 2 5 4 2 4 2" xfId="9136" xr:uid="{827C6393-15F3-40A4-B715-9A7A238FCAB5}"/>
    <cellStyle name="Обычный 6 2 5 4 2 5" xfId="4363" xr:uid="{00000000-0005-0000-0000-0000910B0000}"/>
    <cellStyle name="Обычный 6 2 5 4 2 5 2" xfId="10380" xr:uid="{33FA2044-D209-4A71-B347-84E8B657B1A9}"/>
    <cellStyle name="Обычный 6 2 5 4 2 6" xfId="5607" xr:uid="{00000000-0005-0000-0000-0000920B0000}"/>
    <cellStyle name="Обычный 6 2 5 4 2 6 2" xfId="11624" xr:uid="{0BA02858-6EFE-40F4-BBA8-AF252067DFF0}"/>
    <cellStyle name="Обычный 6 2 5 4 2 7" xfId="1872" xr:uid="{00000000-0005-0000-0000-0000930B0000}"/>
    <cellStyle name="Обычный 6 2 5 4 2 7 2" xfId="7892" xr:uid="{E141162E-AB3A-4FDA-B328-593D4E4F4964}"/>
    <cellStyle name="Обычный 6 2 5 4 2 8" xfId="7065" xr:uid="{5247AB72-9CC2-44A0-862E-636F4E78C7C6}"/>
    <cellStyle name="Обычный 6 2 5 4 3" xfId="831" xr:uid="{00000000-0005-0000-0000-0000940B0000}"/>
    <cellStyle name="Обычный 6 2 5 4 3 2" xfId="3324" xr:uid="{00000000-0005-0000-0000-0000950B0000}"/>
    <cellStyle name="Обычный 6 2 5 4 3 2 2" xfId="9341" xr:uid="{D0A44377-D07E-4711-8685-FD9B1B8AF1A5}"/>
    <cellStyle name="Обычный 6 2 5 4 3 3" xfId="4568" xr:uid="{00000000-0005-0000-0000-0000960B0000}"/>
    <cellStyle name="Обычный 6 2 5 4 3 3 2" xfId="10585" xr:uid="{8AE804D1-1717-49EF-B91A-9CBCB98DA05C}"/>
    <cellStyle name="Обычный 6 2 5 4 3 4" xfId="5812" xr:uid="{00000000-0005-0000-0000-0000970B0000}"/>
    <cellStyle name="Обычный 6 2 5 4 3 4 2" xfId="11829" xr:uid="{797D4CC3-9748-416F-A8C9-A937FF5BBEB4}"/>
    <cellStyle name="Обычный 6 2 5 4 3 5" xfId="2077" xr:uid="{00000000-0005-0000-0000-0000980B0000}"/>
    <cellStyle name="Обычный 6 2 5 4 3 5 2" xfId="8097" xr:uid="{DCB93399-0D53-4198-9D0E-AB5B4DA22962}"/>
    <cellStyle name="Обычный 6 2 5 4 3 6" xfId="6860" xr:uid="{D8541343-28B0-4824-B180-376E7CA5FAC0}"/>
    <cellStyle name="Обычный 6 2 5 4 4" xfId="1244" xr:uid="{00000000-0005-0000-0000-0000990B0000}"/>
    <cellStyle name="Обычный 6 2 5 4 4 2" xfId="3735" xr:uid="{00000000-0005-0000-0000-00009A0B0000}"/>
    <cellStyle name="Обычный 6 2 5 4 4 2 2" xfId="9752" xr:uid="{2480DD80-71A6-40C4-9954-2EF78962F97E}"/>
    <cellStyle name="Обычный 6 2 5 4 4 3" xfId="4979" xr:uid="{00000000-0005-0000-0000-00009B0B0000}"/>
    <cellStyle name="Обычный 6 2 5 4 4 3 2" xfId="10996" xr:uid="{0B715333-A542-4A8F-99F1-EE4263FC56F4}"/>
    <cellStyle name="Обычный 6 2 5 4 4 4" xfId="6223" xr:uid="{00000000-0005-0000-0000-00009C0B0000}"/>
    <cellStyle name="Обычный 6 2 5 4 4 4 2" xfId="12240" xr:uid="{579AA7A4-C8B6-4062-B8C6-A58A13C57C2C}"/>
    <cellStyle name="Обычный 6 2 5 4 4 5" xfId="2488" xr:uid="{00000000-0005-0000-0000-00009D0B0000}"/>
    <cellStyle name="Обычный 6 2 5 4 4 5 2" xfId="8508" xr:uid="{1A0DDD4A-CA16-4332-9F29-03DE65532474}"/>
    <cellStyle name="Обычный 6 2 5 4 4 6" xfId="7270" xr:uid="{30DE6879-E85B-4FA9-BB54-524DC67E8D8C}"/>
    <cellStyle name="Обычный 6 2 5 4 5" xfId="2913" xr:uid="{00000000-0005-0000-0000-00009E0B0000}"/>
    <cellStyle name="Обычный 6 2 5 4 5 2" xfId="8930" xr:uid="{791E6DD7-F79D-4709-AABA-8539D0A020EE}"/>
    <cellStyle name="Обычный 6 2 5 4 6" xfId="4157" xr:uid="{00000000-0005-0000-0000-00009F0B0000}"/>
    <cellStyle name="Обычный 6 2 5 4 6 2" xfId="10174" xr:uid="{A78F5D81-A870-46CF-9FB9-560590BC5ABC}"/>
    <cellStyle name="Обычный 6 2 5 4 7" xfId="5401" xr:uid="{00000000-0005-0000-0000-0000A00B0000}"/>
    <cellStyle name="Обычный 6 2 5 4 7 2" xfId="11418" xr:uid="{54626E23-7D48-4572-BFB7-56C9892AD9BF}"/>
    <cellStyle name="Обычный 6 2 5 4 8" xfId="1665" xr:uid="{00000000-0005-0000-0000-0000A10B0000}"/>
    <cellStyle name="Обычный 6 2 5 4 8 2" xfId="7686" xr:uid="{6AF77A96-F388-4A54-9E93-B58E119B45AA}"/>
    <cellStyle name="Обычный 6 2 5 4 9" xfId="6653" xr:uid="{AA1E7897-7EE8-42AB-9915-071ECA064462}"/>
    <cellStyle name="Обычный 6 2 5 5" xfId="1034" xr:uid="{00000000-0005-0000-0000-0000A20B0000}"/>
    <cellStyle name="Обычный 6 2 5 5 2" xfId="1444" xr:uid="{00000000-0005-0000-0000-0000A30B0000}"/>
    <cellStyle name="Обычный 6 2 5 5 2 2" xfId="3525" xr:uid="{00000000-0005-0000-0000-0000A40B0000}"/>
    <cellStyle name="Обычный 6 2 5 5 2 2 2" xfId="9542" xr:uid="{F652D478-37EF-44B1-BC57-BF6FBA59B925}"/>
    <cellStyle name="Обычный 6 2 5 5 2 3" xfId="4769" xr:uid="{00000000-0005-0000-0000-0000A50B0000}"/>
    <cellStyle name="Обычный 6 2 5 5 2 3 2" xfId="10786" xr:uid="{10FC0D83-319A-4A9D-AA0E-3AA21A57BE49}"/>
    <cellStyle name="Обычный 6 2 5 5 2 4" xfId="6013" xr:uid="{00000000-0005-0000-0000-0000A60B0000}"/>
    <cellStyle name="Обычный 6 2 5 5 2 4 2" xfId="12030" xr:uid="{7CA4AF7D-C311-477F-8269-AA90086353BC}"/>
    <cellStyle name="Обычный 6 2 5 5 2 5" xfId="2278" xr:uid="{00000000-0005-0000-0000-0000A70B0000}"/>
    <cellStyle name="Обычный 6 2 5 5 2 5 2" xfId="8298" xr:uid="{6DC7F1E3-4948-46AB-A06A-4C2F1F2558C9}"/>
    <cellStyle name="Обычный 6 2 5 5 2 6" xfId="7470" xr:uid="{71F0298C-609D-4183-A320-5066A47F5E16}"/>
    <cellStyle name="Обычный 6 2 5 5 3" xfId="2689" xr:uid="{00000000-0005-0000-0000-0000A80B0000}"/>
    <cellStyle name="Обычный 6 2 5 5 3 2" xfId="3936" xr:uid="{00000000-0005-0000-0000-0000A90B0000}"/>
    <cellStyle name="Обычный 6 2 5 5 3 2 2" xfId="9953" xr:uid="{7D87A15B-8918-47AE-94CB-823FD41353D1}"/>
    <cellStyle name="Обычный 6 2 5 5 3 3" xfId="5180" xr:uid="{00000000-0005-0000-0000-0000AA0B0000}"/>
    <cellStyle name="Обычный 6 2 5 5 3 3 2" xfId="11197" xr:uid="{72676197-6603-4D0B-B196-939E7E680690}"/>
    <cellStyle name="Обычный 6 2 5 5 3 4" xfId="6424" xr:uid="{00000000-0005-0000-0000-0000AB0B0000}"/>
    <cellStyle name="Обычный 6 2 5 5 3 4 2" xfId="12441" xr:uid="{6B57F148-9DF9-4981-8A85-5757B9242A7F}"/>
    <cellStyle name="Обычный 6 2 5 5 3 5" xfId="8709" xr:uid="{ACBB51E3-585E-4019-AB4D-ABFA40C53CE8}"/>
    <cellStyle name="Обычный 6 2 5 5 4" xfId="3114" xr:uid="{00000000-0005-0000-0000-0000AC0B0000}"/>
    <cellStyle name="Обычный 6 2 5 5 4 2" xfId="9131" xr:uid="{2C0E6751-F18A-4C73-8168-1E530893BEC0}"/>
    <cellStyle name="Обычный 6 2 5 5 5" xfId="4358" xr:uid="{00000000-0005-0000-0000-0000AD0B0000}"/>
    <cellStyle name="Обычный 6 2 5 5 5 2" xfId="10375" xr:uid="{F1609BBC-B111-41BE-B204-77B6B9757C7C}"/>
    <cellStyle name="Обычный 6 2 5 5 6" xfId="5602" xr:uid="{00000000-0005-0000-0000-0000AE0B0000}"/>
    <cellStyle name="Обычный 6 2 5 5 6 2" xfId="11619" xr:uid="{7586E703-DBDA-4579-88FD-8FE3231EF3C8}"/>
    <cellStyle name="Обычный 6 2 5 5 7" xfId="1867" xr:uid="{00000000-0005-0000-0000-0000AF0B0000}"/>
    <cellStyle name="Обычный 6 2 5 5 7 2" xfId="7887" xr:uid="{C2474417-13AC-4E44-8E65-D8ED78E8826A}"/>
    <cellStyle name="Обычный 6 2 5 5 8" xfId="7060" xr:uid="{05ADA27D-36DA-4313-8A52-B7F2A1701645}"/>
    <cellStyle name="Обычный 6 2 5 6" xfId="826" xr:uid="{00000000-0005-0000-0000-0000B00B0000}"/>
    <cellStyle name="Обычный 6 2 5 6 2" xfId="3319" xr:uid="{00000000-0005-0000-0000-0000B10B0000}"/>
    <cellStyle name="Обычный 6 2 5 6 2 2" xfId="9336" xr:uid="{C42B3B8B-EDB4-4A7C-B311-ACDB06D0F739}"/>
    <cellStyle name="Обычный 6 2 5 6 3" xfId="4563" xr:uid="{00000000-0005-0000-0000-0000B20B0000}"/>
    <cellStyle name="Обычный 6 2 5 6 3 2" xfId="10580" xr:uid="{43E017B2-C872-46E0-9DE5-29EEC1CFF221}"/>
    <cellStyle name="Обычный 6 2 5 6 4" xfId="5807" xr:uid="{00000000-0005-0000-0000-0000B30B0000}"/>
    <cellStyle name="Обычный 6 2 5 6 4 2" xfId="11824" xr:uid="{45D2C9FF-C565-4D6C-BF96-1674FF81BE9B}"/>
    <cellStyle name="Обычный 6 2 5 6 5" xfId="2072" xr:uid="{00000000-0005-0000-0000-0000B40B0000}"/>
    <cellStyle name="Обычный 6 2 5 6 5 2" xfId="8092" xr:uid="{A2AB1808-411B-4905-B245-EFD0B7B9C4CD}"/>
    <cellStyle name="Обычный 6 2 5 6 6" xfId="6855" xr:uid="{DF5D0635-D82A-4318-A72F-129BFF15E408}"/>
    <cellStyle name="Обычный 6 2 5 7" xfId="1239" xr:uid="{00000000-0005-0000-0000-0000B50B0000}"/>
    <cellStyle name="Обычный 6 2 5 7 2" xfId="3730" xr:uid="{00000000-0005-0000-0000-0000B60B0000}"/>
    <cellStyle name="Обычный 6 2 5 7 2 2" xfId="9747" xr:uid="{6A3E3E60-BE49-4BF0-B40F-9E6DEAF8FB97}"/>
    <cellStyle name="Обычный 6 2 5 7 3" xfId="4974" xr:uid="{00000000-0005-0000-0000-0000B70B0000}"/>
    <cellStyle name="Обычный 6 2 5 7 3 2" xfId="10991" xr:uid="{D9878283-6E23-46C0-AEB3-09971F5D8AE9}"/>
    <cellStyle name="Обычный 6 2 5 7 4" xfId="6218" xr:uid="{00000000-0005-0000-0000-0000B80B0000}"/>
    <cellStyle name="Обычный 6 2 5 7 4 2" xfId="12235" xr:uid="{61B42975-795D-41E9-8BDF-457B1D1E33B9}"/>
    <cellStyle name="Обычный 6 2 5 7 5" xfId="2483" xr:uid="{00000000-0005-0000-0000-0000B90B0000}"/>
    <cellStyle name="Обычный 6 2 5 7 5 2" xfId="8503" xr:uid="{15E091E9-6DFD-448E-B2B3-AC5D77DDA1C7}"/>
    <cellStyle name="Обычный 6 2 5 7 6" xfId="7265" xr:uid="{0E6F3977-817A-4BE9-ABEB-D497FE5FEA70}"/>
    <cellStyle name="Обычный 6 2 5 8" xfId="2908" xr:uid="{00000000-0005-0000-0000-0000BA0B0000}"/>
    <cellStyle name="Обычный 6 2 5 8 2" xfId="8925" xr:uid="{AF54311F-7175-4DBC-B305-00A18779227A}"/>
    <cellStyle name="Обычный 6 2 5 9" xfId="4152" xr:uid="{00000000-0005-0000-0000-0000BB0B0000}"/>
    <cellStyle name="Обычный 6 2 5 9 2" xfId="10169" xr:uid="{DABA454D-CF7D-4C8C-B72A-3E80F9358AEB}"/>
    <cellStyle name="Обычный 6 2 6" xfId="612" xr:uid="{00000000-0005-0000-0000-0000BC0B0000}"/>
    <cellStyle name="Обычный 6 2 6 10" xfId="1666" xr:uid="{00000000-0005-0000-0000-0000BD0B0000}"/>
    <cellStyle name="Обычный 6 2 6 10 2" xfId="7687" xr:uid="{128A9413-D661-41B5-9179-68769BDC30AA}"/>
    <cellStyle name="Обычный 6 2 6 11" xfId="6654" xr:uid="{772415BF-BE18-45FB-999E-22FF63BBCF76}"/>
    <cellStyle name="Обычный 6 2 6 2" xfId="613" xr:uid="{00000000-0005-0000-0000-0000BE0B0000}"/>
    <cellStyle name="Обычный 6 2 6 2 2" xfId="1041" xr:uid="{00000000-0005-0000-0000-0000BF0B0000}"/>
    <cellStyle name="Обычный 6 2 6 2 2 2" xfId="1451" xr:uid="{00000000-0005-0000-0000-0000C00B0000}"/>
    <cellStyle name="Обычный 6 2 6 2 2 2 2" xfId="3532" xr:uid="{00000000-0005-0000-0000-0000C10B0000}"/>
    <cellStyle name="Обычный 6 2 6 2 2 2 2 2" xfId="9549" xr:uid="{2DB12623-60EB-4E5D-8701-0706B220BB13}"/>
    <cellStyle name="Обычный 6 2 6 2 2 2 3" xfId="4776" xr:uid="{00000000-0005-0000-0000-0000C20B0000}"/>
    <cellStyle name="Обычный 6 2 6 2 2 2 3 2" xfId="10793" xr:uid="{56D71DF7-0402-4140-B3CE-B401BF2BF58D}"/>
    <cellStyle name="Обычный 6 2 6 2 2 2 4" xfId="6020" xr:uid="{00000000-0005-0000-0000-0000C30B0000}"/>
    <cellStyle name="Обычный 6 2 6 2 2 2 4 2" xfId="12037" xr:uid="{F814CFF4-2A28-4BB4-90C5-7720A1C90D61}"/>
    <cellStyle name="Обычный 6 2 6 2 2 2 5" xfId="2285" xr:uid="{00000000-0005-0000-0000-0000C40B0000}"/>
    <cellStyle name="Обычный 6 2 6 2 2 2 5 2" xfId="8305" xr:uid="{1DEFAB38-ED35-4602-BAA5-A5F29723433F}"/>
    <cellStyle name="Обычный 6 2 6 2 2 2 6" xfId="7477" xr:uid="{92500A1A-2E4D-4D48-8BA5-55499A47D660}"/>
    <cellStyle name="Обычный 6 2 6 2 2 3" xfId="2696" xr:uid="{00000000-0005-0000-0000-0000C50B0000}"/>
    <cellStyle name="Обычный 6 2 6 2 2 3 2" xfId="3943" xr:uid="{00000000-0005-0000-0000-0000C60B0000}"/>
    <cellStyle name="Обычный 6 2 6 2 2 3 2 2" xfId="9960" xr:uid="{23ADC5D7-9159-4882-979A-0DAE2E7A9ECA}"/>
    <cellStyle name="Обычный 6 2 6 2 2 3 3" xfId="5187" xr:uid="{00000000-0005-0000-0000-0000C70B0000}"/>
    <cellStyle name="Обычный 6 2 6 2 2 3 3 2" xfId="11204" xr:uid="{2694F66B-AA26-4E55-BCA2-EA81714495A1}"/>
    <cellStyle name="Обычный 6 2 6 2 2 3 4" xfId="6431" xr:uid="{00000000-0005-0000-0000-0000C80B0000}"/>
    <cellStyle name="Обычный 6 2 6 2 2 3 4 2" xfId="12448" xr:uid="{99FE9D15-69EC-4F15-A5FE-4E5D5B19DDAF}"/>
    <cellStyle name="Обычный 6 2 6 2 2 3 5" xfId="8716" xr:uid="{62BBDC2B-D284-4E48-ADC8-6A8AF2872B05}"/>
    <cellStyle name="Обычный 6 2 6 2 2 4" xfId="3121" xr:uid="{00000000-0005-0000-0000-0000C90B0000}"/>
    <cellStyle name="Обычный 6 2 6 2 2 4 2" xfId="9138" xr:uid="{7CEAE3E9-CB9C-431B-A325-6E438E433AF6}"/>
    <cellStyle name="Обычный 6 2 6 2 2 5" xfId="4365" xr:uid="{00000000-0005-0000-0000-0000CA0B0000}"/>
    <cellStyle name="Обычный 6 2 6 2 2 5 2" xfId="10382" xr:uid="{4EDC6466-B6AC-4A55-A9BD-AE58B82EE892}"/>
    <cellStyle name="Обычный 6 2 6 2 2 6" xfId="5609" xr:uid="{00000000-0005-0000-0000-0000CB0B0000}"/>
    <cellStyle name="Обычный 6 2 6 2 2 6 2" xfId="11626" xr:uid="{0EB06FBB-00F5-4143-9E1D-49BCF9115AE8}"/>
    <cellStyle name="Обычный 6 2 6 2 2 7" xfId="1874" xr:uid="{00000000-0005-0000-0000-0000CC0B0000}"/>
    <cellStyle name="Обычный 6 2 6 2 2 7 2" xfId="7894" xr:uid="{2A043019-155E-45DB-95FD-081C2C29E08C}"/>
    <cellStyle name="Обычный 6 2 6 2 2 8" xfId="7067" xr:uid="{EE056909-6CCA-4E5C-A47E-339250A941C8}"/>
    <cellStyle name="Обычный 6 2 6 2 3" xfId="833" xr:uid="{00000000-0005-0000-0000-0000CD0B0000}"/>
    <cellStyle name="Обычный 6 2 6 2 3 2" xfId="3326" xr:uid="{00000000-0005-0000-0000-0000CE0B0000}"/>
    <cellStyle name="Обычный 6 2 6 2 3 2 2" xfId="9343" xr:uid="{015A0862-91AE-4B02-BC82-6E8736AD8690}"/>
    <cellStyle name="Обычный 6 2 6 2 3 3" xfId="4570" xr:uid="{00000000-0005-0000-0000-0000CF0B0000}"/>
    <cellStyle name="Обычный 6 2 6 2 3 3 2" xfId="10587" xr:uid="{5A68E47C-FC43-4FF9-992F-36F37A4628F0}"/>
    <cellStyle name="Обычный 6 2 6 2 3 4" xfId="5814" xr:uid="{00000000-0005-0000-0000-0000D00B0000}"/>
    <cellStyle name="Обычный 6 2 6 2 3 4 2" xfId="11831" xr:uid="{A8B7E3AF-A31A-437D-91A3-010252604819}"/>
    <cellStyle name="Обычный 6 2 6 2 3 5" xfId="2079" xr:uid="{00000000-0005-0000-0000-0000D10B0000}"/>
    <cellStyle name="Обычный 6 2 6 2 3 5 2" xfId="8099" xr:uid="{0DED4F6F-452D-411D-9885-9789880FDE3C}"/>
    <cellStyle name="Обычный 6 2 6 2 3 6" xfId="6862" xr:uid="{4B1F4E68-42CB-4EBB-9ABF-AB294BFE313C}"/>
    <cellStyle name="Обычный 6 2 6 2 4" xfId="1246" xr:uid="{00000000-0005-0000-0000-0000D20B0000}"/>
    <cellStyle name="Обычный 6 2 6 2 4 2" xfId="3737" xr:uid="{00000000-0005-0000-0000-0000D30B0000}"/>
    <cellStyle name="Обычный 6 2 6 2 4 2 2" xfId="9754" xr:uid="{80BFC491-0240-4B1C-8B74-8333BBA8C7DE}"/>
    <cellStyle name="Обычный 6 2 6 2 4 3" xfId="4981" xr:uid="{00000000-0005-0000-0000-0000D40B0000}"/>
    <cellStyle name="Обычный 6 2 6 2 4 3 2" xfId="10998" xr:uid="{65249764-E05F-4F04-AB66-5C5157257300}"/>
    <cellStyle name="Обычный 6 2 6 2 4 4" xfId="6225" xr:uid="{00000000-0005-0000-0000-0000D50B0000}"/>
    <cellStyle name="Обычный 6 2 6 2 4 4 2" xfId="12242" xr:uid="{6729F0E5-8CD4-458E-A8FA-4E93DEF6A14A}"/>
    <cellStyle name="Обычный 6 2 6 2 4 5" xfId="2490" xr:uid="{00000000-0005-0000-0000-0000D60B0000}"/>
    <cellStyle name="Обычный 6 2 6 2 4 5 2" xfId="8510" xr:uid="{2F2BB7B2-36AB-4847-A86A-907F20E107F8}"/>
    <cellStyle name="Обычный 6 2 6 2 4 6" xfId="7272" xr:uid="{004696A3-D4F9-4F2F-8A6E-2F29250FB05F}"/>
    <cellStyle name="Обычный 6 2 6 2 5" xfId="2915" xr:uid="{00000000-0005-0000-0000-0000D70B0000}"/>
    <cellStyle name="Обычный 6 2 6 2 5 2" xfId="8932" xr:uid="{0DE35011-7DC8-4B0E-851C-D88FBA3669FA}"/>
    <cellStyle name="Обычный 6 2 6 2 6" xfId="4159" xr:uid="{00000000-0005-0000-0000-0000D80B0000}"/>
    <cellStyle name="Обычный 6 2 6 2 6 2" xfId="10176" xr:uid="{5D77A8E8-64EC-4915-A9A5-0645D8B2C371}"/>
    <cellStyle name="Обычный 6 2 6 2 7" xfId="5403" xr:uid="{00000000-0005-0000-0000-0000D90B0000}"/>
    <cellStyle name="Обычный 6 2 6 2 7 2" xfId="11420" xr:uid="{ACCF93D6-3179-4301-972A-3FE1215250D5}"/>
    <cellStyle name="Обычный 6 2 6 2 8" xfId="1667" xr:uid="{00000000-0005-0000-0000-0000DA0B0000}"/>
    <cellStyle name="Обычный 6 2 6 2 8 2" xfId="7688" xr:uid="{ABEA7724-8366-4C7D-B56B-23F4E3F4B321}"/>
    <cellStyle name="Обычный 6 2 6 2 9" xfId="6655" xr:uid="{8A2C1E24-BCF6-486E-A296-A55C60EEA63E}"/>
    <cellStyle name="Обычный 6 2 6 3" xfId="614" xr:uid="{00000000-0005-0000-0000-0000DB0B0000}"/>
    <cellStyle name="Обычный 6 2 6 3 2" xfId="1042" xr:uid="{00000000-0005-0000-0000-0000DC0B0000}"/>
    <cellStyle name="Обычный 6 2 6 3 2 2" xfId="1452" xr:uid="{00000000-0005-0000-0000-0000DD0B0000}"/>
    <cellStyle name="Обычный 6 2 6 3 2 2 2" xfId="3533" xr:uid="{00000000-0005-0000-0000-0000DE0B0000}"/>
    <cellStyle name="Обычный 6 2 6 3 2 2 2 2" xfId="9550" xr:uid="{3C474961-120D-4AAF-9302-D9877A3DC777}"/>
    <cellStyle name="Обычный 6 2 6 3 2 2 3" xfId="4777" xr:uid="{00000000-0005-0000-0000-0000DF0B0000}"/>
    <cellStyle name="Обычный 6 2 6 3 2 2 3 2" xfId="10794" xr:uid="{78DBEAB0-7D07-4D54-BA7D-4673ACCBF4FA}"/>
    <cellStyle name="Обычный 6 2 6 3 2 2 4" xfId="6021" xr:uid="{00000000-0005-0000-0000-0000E00B0000}"/>
    <cellStyle name="Обычный 6 2 6 3 2 2 4 2" xfId="12038" xr:uid="{1391A828-E1A2-4B6C-A4AB-7D8E22D1A1E7}"/>
    <cellStyle name="Обычный 6 2 6 3 2 2 5" xfId="2286" xr:uid="{00000000-0005-0000-0000-0000E10B0000}"/>
    <cellStyle name="Обычный 6 2 6 3 2 2 5 2" xfId="8306" xr:uid="{2A939830-09C3-425E-AA49-ADF119F228EF}"/>
    <cellStyle name="Обычный 6 2 6 3 2 2 6" xfId="7478" xr:uid="{944F22CE-EF47-446C-B058-5E77D161B397}"/>
    <cellStyle name="Обычный 6 2 6 3 2 3" xfId="2697" xr:uid="{00000000-0005-0000-0000-0000E20B0000}"/>
    <cellStyle name="Обычный 6 2 6 3 2 3 2" xfId="3944" xr:uid="{00000000-0005-0000-0000-0000E30B0000}"/>
    <cellStyle name="Обычный 6 2 6 3 2 3 2 2" xfId="9961" xr:uid="{8B67136D-FA60-47A4-B729-3428948188E9}"/>
    <cellStyle name="Обычный 6 2 6 3 2 3 3" xfId="5188" xr:uid="{00000000-0005-0000-0000-0000E40B0000}"/>
    <cellStyle name="Обычный 6 2 6 3 2 3 3 2" xfId="11205" xr:uid="{2B92DCF6-5CB2-4D2F-8AA3-75A5741AA619}"/>
    <cellStyle name="Обычный 6 2 6 3 2 3 4" xfId="6432" xr:uid="{00000000-0005-0000-0000-0000E50B0000}"/>
    <cellStyle name="Обычный 6 2 6 3 2 3 4 2" xfId="12449" xr:uid="{7C306509-3517-4F79-9827-B83926C4308E}"/>
    <cellStyle name="Обычный 6 2 6 3 2 3 5" xfId="8717" xr:uid="{994C37A9-696A-4401-B11F-14BB049A054B}"/>
    <cellStyle name="Обычный 6 2 6 3 2 4" xfId="3122" xr:uid="{00000000-0005-0000-0000-0000E60B0000}"/>
    <cellStyle name="Обычный 6 2 6 3 2 4 2" xfId="9139" xr:uid="{85AE914D-6B9E-480B-9224-B16E60D602B2}"/>
    <cellStyle name="Обычный 6 2 6 3 2 5" xfId="4366" xr:uid="{00000000-0005-0000-0000-0000E70B0000}"/>
    <cellStyle name="Обычный 6 2 6 3 2 5 2" xfId="10383" xr:uid="{7FA1FEF5-9A30-47FF-AA0E-A2A49655B7F9}"/>
    <cellStyle name="Обычный 6 2 6 3 2 6" xfId="5610" xr:uid="{00000000-0005-0000-0000-0000E80B0000}"/>
    <cellStyle name="Обычный 6 2 6 3 2 6 2" xfId="11627" xr:uid="{37850E41-1F60-4E84-A879-9757178A14BE}"/>
    <cellStyle name="Обычный 6 2 6 3 2 7" xfId="1875" xr:uid="{00000000-0005-0000-0000-0000E90B0000}"/>
    <cellStyle name="Обычный 6 2 6 3 2 7 2" xfId="7895" xr:uid="{CC6FADF4-17BD-4B69-AD88-3D4985CDE910}"/>
    <cellStyle name="Обычный 6 2 6 3 2 8" xfId="7068" xr:uid="{9457001B-8676-4000-9942-A42D4E6B2187}"/>
    <cellStyle name="Обычный 6 2 6 3 3" xfId="834" xr:uid="{00000000-0005-0000-0000-0000EA0B0000}"/>
    <cellStyle name="Обычный 6 2 6 3 3 2" xfId="3327" xr:uid="{00000000-0005-0000-0000-0000EB0B0000}"/>
    <cellStyle name="Обычный 6 2 6 3 3 2 2" xfId="9344" xr:uid="{BC2E1428-68BD-416E-A627-35BDAE512E9C}"/>
    <cellStyle name="Обычный 6 2 6 3 3 3" xfId="4571" xr:uid="{00000000-0005-0000-0000-0000EC0B0000}"/>
    <cellStyle name="Обычный 6 2 6 3 3 3 2" xfId="10588" xr:uid="{6149D7DC-7107-4351-8523-79027B2B240E}"/>
    <cellStyle name="Обычный 6 2 6 3 3 4" xfId="5815" xr:uid="{00000000-0005-0000-0000-0000ED0B0000}"/>
    <cellStyle name="Обычный 6 2 6 3 3 4 2" xfId="11832" xr:uid="{9838534D-7223-4C0E-9C8D-503A44A0010B}"/>
    <cellStyle name="Обычный 6 2 6 3 3 5" xfId="2080" xr:uid="{00000000-0005-0000-0000-0000EE0B0000}"/>
    <cellStyle name="Обычный 6 2 6 3 3 5 2" xfId="8100" xr:uid="{08B28213-AD09-4571-998F-7AE5860B0A2C}"/>
    <cellStyle name="Обычный 6 2 6 3 3 6" xfId="6863" xr:uid="{C21F9168-9FF2-4534-8001-5744460E4439}"/>
    <cellStyle name="Обычный 6 2 6 3 4" xfId="1247" xr:uid="{00000000-0005-0000-0000-0000EF0B0000}"/>
    <cellStyle name="Обычный 6 2 6 3 4 2" xfId="3738" xr:uid="{00000000-0005-0000-0000-0000F00B0000}"/>
    <cellStyle name="Обычный 6 2 6 3 4 2 2" xfId="9755" xr:uid="{CDD8F876-1B3C-4D32-8FCD-FCDD5690BF97}"/>
    <cellStyle name="Обычный 6 2 6 3 4 3" xfId="4982" xr:uid="{00000000-0005-0000-0000-0000F10B0000}"/>
    <cellStyle name="Обычный 6 2 6 3 4 3 2" xfId="10999" xr:uid="{EC08B473-5B13-40B6-A877-C00573745893}"/>
    <cellStyle name="Обычный 6 2 6 3 4 4" xfId="6226" xr:uid="{00000000-0005-0000-0000-0000F20B0000}"/>
    <cellStyle name="Обычный 6 2 6 3 4 4 2" xfId="12243" xr:uid="{E7475A00-0A00-40E2-A08E-86AB88204193}"/>
    <cellStyle name="Обычный 6 2 6 3 4 5" xfId="2491" xr:uid="{00000000-0005-0000-0000-0000F30B0000}"/>
    <cellStyle name="Обычный 6 2 6 3 4 5 2" xfId="8511" xr:uid="{802E3884-655C-4105-833E-8C6D9B282336}"/>
    <cellStyle name="Обычный 6 2 6 3 4 6" xfId="7273" xr:uid="{874EF297-87D7-4CDD-81C3-F3767C243730}"/>
    <cellStyle name="Обычный 6 2 6 3 5" xfId="2916" xr:uid="{00000000-0005-0000-0000-0000F40B0000}"/>
    <cellStyle name="Обычный 6 2 6 3 5 2" xfId="8933" xr:uid="{FEBCE2FB-2D10-4B7A-8DD8-BEE42AC197B8}"/>
    <cellStyle name="Обычный 6 2 6 3 6" xfId="4160" xr:uid="{00000000-0005-0000-0000-0000F50B0000}"/>
    <cellStyle name="Обычный 6 2 6 3 6 2" xfId="10177" xr:uid="{39A72E1C-0858-47DC-B2CF-E8540445971C}"/>
    <cellStyle name="Обычный 6 2 6 3 7" xfId="5404" xr:uid="{00000000-0005-0000-0000-0000F60B0000}"/>
    <cellStyle name="Обычный 6 2 6 3 7 2" xfId="11421" xr:uid="{F0F0AEF3-3FEA-494A-A3D1-56BD66ABC3FE}"/>
    <cellStyle name="Обычный 6 2 6 3 8" xfId="1668" xr:uid="{00000000-0005-0000-0000-0000F70B0000}"/>
    <cellStyle name="Обычный 6 2 6 3 8 2" xfId="7689" xr:uid="{2770AD9A-F78C-4E7B-AEE2-43613036DC81}"/>
    <cellStyle name="Обычный 6 2 6 3 9" xfId="6656" xr:uid="{092F9C9E-795D-4B56-8AB7-8E6E7114BF10}"/>
    <cellStyle name="Обычный 6 2 6 4" xfId="1040" xr:uid="{00000000-0005-0000-0000-0000F80B0000}"/>
    <cellStyle name="Обычный 6 2 6 4 2" xfId="1450" xr:uid="{00000000-0005-0000-0000-0000F90B0000}"/>
    <cellStyle name="Обычный 6 2 6 4 2 2" xfId="3531" xr:uid="{00000000-0005-0000-0000-0000FA0B0000}"/>
    <cellStyle name="Обычный 6 2 6 4 2 2 2" xfId="9548" xr:uid="{3A96B867-E4FE-42F5-ACC3-468CB1EC89CB}"/>
    <cellStyle name="Обычный 6 2 6 4 2 3" xfId="4775" xr:uid="{00000000-0005-0000-0000-0000FB0B0000}"/>
    <cellStyle name="Обычный 6 2 6 4 2 3 2" xfId="10792" xr:uid="{CB728EDD-01B1-4745-9C2D-426BDCDFFCCA}"/>
    <cellStyle name="Обычный 6 2 6 4 2 4" xfId="6019" xr:uid="{00000000-0005-0000-0000-0000FC0B0000}"/>
    <cellStyle name="Обычный 6 2 6 4 2 4 2" xfId="12036" xr:uid="{011FA9A5-5F58-4615-8E7E-3349860C47EF}"/>
    <cellStyle name="Обычный 6 2 6 4 2 5" xfId="2284" xr:uid="{00000000-0005-0000-0000-0000FD0B0000}"/>
    <cellStyle name="Обычный 6 2 6 4 2 5 2" xfId="8304" xr:uid="{1ED88508-B635-42F1-AC73-CC404C7F9776}"/>
    <cellStyle name="Обычный 6 2 6 4 2 6" xfId="7476" xr:uid="{93804B80-98E6-481B-837F-7A2D5B13C257}"/>
    <cellStyle name="Обычный 6 2 6 4 3" xfId="2695" xr:uid="{00000000-0005-0000-0000-0000FE0B0000}"/>
    <cellStyle name="Обычный 6 2 6 4 3 2" xfId="3942" xr:uid="{00000000-0005-0000-0000-0000FF0B0000}"/>
    <cellStyle name="Обычный 6 2 6 4 3 2 2" xfId="9959" xr:uid="{D29144A4-033E-47D9-9EBF-AE055F1C8E3B}"/>
    <cellStyle name="Обычный 6 2 6 4 3 3" xfId="5186" xr:uid="{00000000-0005-0000-0000-0000000C0000}"/>
    <cellStyle name="Обычный 6 2 6 4 3 3 2" xfId="11203" xr:uid="{836D6EC9-542B-4041-90BB-F5431CCB15A5}"/>
    <cellStyle name="Обычный 6 2 6 4 3 4" xfId="6430" xr:uid="{00000000-0005-0000-0000-0000010C0000}"/>
    <cellStyle name="Обычный 6 2 6 4 3 4 2" xfId="12447" xr:uid="{87439564-CD67-4BB0-A946-458DC6060089}"/>
    <cellStyle name="Обычный 6 2 6 4 3 5" xfId="8715" xr:uid="{EA03DC33-5B7E-42A1-BF83-7B5A47AC05F8}"/>
    <cellStyle name="Обычный 6 2 6 4 4" xfId="3120" xr:uid="{00000000-0005-0000-0000-0000020C0000}"/>
    <cellStyle name="Обычный 6 2 6 4 4 2" xfId="9137" xr:uid="{22FC4CDE-CA80-4ADB-A0C5-9BBFAAC0A25F}"/>
    <cellStyle name="Обычный 6 2 6 4 5" xfId="4364" xr:uid="{00000000-0005-0000-0000-0000030C0000}"/>
    <cellStyle name="Обычный 6 2 6 4 5 2" xfId="10381" xr:uid="{C060D19C-0035-4918-8E0B-409E0BB05905}"/>
    <cellStyle name="Обычный 6 2 6 4 6" xfId="5608" xr:uid="{00000000-0005-0000-0000-0000040C0000}"/>
    <cellStyle name="Обычный 6 2 6 4 6 2" xfId="11625" xr:uid="{A01BDB83-235A-4BE8-872D-E07791CE7A85}"/>
    <cellStyle name="Обычный 6 2 6 4 7" xfId="1873" xr:uid="{00000000-0005-0000-0000-0000050C0000}"/>
    <cellStyle name="Обычный 6 2 6 4 7 2" xfId="7893" xr:uid="{E2ACB8D7-268A-470F-8C82-7E6555F208C1}"/>
    <cellStyle name="Обычный 6 2 6 4 8" xfId="7066" xr:uid="{C1293DEA-5D77-452B-AC06-1FBA092C1114}"/>
    <cellStyle name="Обычный 6 2 6 5" xfId="832" xr:uid="{00000000-0005-0000-0000-0000060C0000}"/>
    <cellStyle name="Обычный 6 2 6 5 2" xfId="3325" xr:uid="{00000000-0005-0000-0000-0000070C0000}"/>
    <cellStyle name="Обычный 6 2 6 5 2 2" xfId="9342" xr:uid="{226B9195-AE43-4721-A957-2029EB3D8512}"/>
    <cellStyle name="Обычный 6 2 6 5 3" xfId="4569" xr:uid="{00000000-0005-0000-0000-0000080C0000}"/>
    <cellStyle name="Обычный 6 2 6 5 3 2" xfId="10586" xr:uid="{92260A20-6C86-4099-9013-E6DCB983DA10}"/>
    <cellStyle name="Обычный 6 2 6 5 4" xfId="5813" xr:uid="{00000000-0005-0000-0000-0000090C0000}"/>
    <cellStyle name="Обычный 6 2 6 5 4 2" xfId="11830" xr:uid="{4A60FA99-0D92-42CC-AF56-53E62038B12E}"/>
    <cellStyle name="Обычный 6 2 6 5 5" xfId="2078" xr:uid="{00000000-0005-0000-0000-00000A0C0000}"/>
    <cellStyle name="Обычный 6 2 6 5 5 2" xfId="8098" xr:uid="{9222109E-6D98-4B7B-A796-73E83052925E}"/>
    <cellStyle name="Обычный 6 2 6 5 6" xfId="6861" xr:uid="{5E86AC32-31BD-438B-91A1-91EF8CCC5F65}"/>
    <cellStyle name="Обычный 6 2 6 6" xfId="1245" xr:uid="{00000000-0005-0000-0000-00000B0C0000}"/>
    <cellStyle name="Обычный 6 2 6 6 2" xfId="3736" xr:uid="{00000000-0005-0000-0000-00000C0C0000}"/>
    <cellStyle name="Обычный 6 2 6 6 2 2" xfId="9753" xr:uid="{7C65FF30-496F-4404-B839-47812DC6497B}"/>
    <cellStyle name="Обычный 6 2 6 6 3" xfId="4980" xr:uid="{00000000-0005-0000-0000-00000D0C0000}"/>
    <cellStyle name="Обычный 6 2 6 6 3 2" xfId="10997" xr:uid="{D8581D87-A9AE-4D11-9090-516A6B6A95C6}"/>
    <cellStyle name="Обычный 6 2 6 6 4" xfId="6224" xr:uid="{00000000-0005-0000-0000-00000E0C0000}"/>
    <cellStyle name="Обычный 6 2 6 6 4 2" xfId="12241" xr:uid="{80A6C452-D21E-4DE2-B5EC-40B3D792D563}"/>
    <cellStyle name="Обычный 6 2 6 6 5" xfId="2489" xr:uid="{00000000-0005-0000-0000-00000F0C0000}"/>
    <cellStyle name="Обычный 6 2 6 6 5 2" xfId="8509" xr:uid="{A072E4D0-B71F-433D-9A79-E3EFA55371C3}"/>
    <cellStyle name="Обычный 6 2 6 6 6" xfId="7271" xr:uid="{415B05AA-07FA-4D7D-8A29-63EA98586F07}"/>
    <cellStyle name="Обычный 6 2 6 7" xfId="2914" xr:uid="{00000000-0005-0000-0000-0000100C0000}"/>
    <cellStyle name="Обычный 6 2 6 7 2" xfId="8931" xr:uid="{B9B5AEF0-4E60-47CB-8DAD-3F965C26215F}"/>
    <cellStyle name="Обычный 6 2 6 8" xfId="4158" xr:uid="{00000000-0005-0000-0000-0000110C0000}"/>
    <cellStyle name="Обычный 6 2 6 8 2" xfId="10175" xr:uid="{46C83623-20C6-496A-9177-1C9D112A3AA8}"/>
    <cellStyle name="Обычный 6 2 6 9" xfId="5402" xr:uid="{00000000-0005-0000-0000-0000120C0000}"/>
    <cellStyle name="Обычный 6 2 6 9 2" xfId="11419" xr:uid="{1DEA5C8D-1857-454A-8370-39C805702E0A}"/>
    <cellStyle name="Обычный 6 2 7" xfId="615" xr:uid="{00000000-0005-0000-0000-0000130C0000}"/>
    <cellStyle name="Обычный 6 2 7 2" xfId="1043" xr:uid="{00000000-0005-0000-0000-0000140C0000}"/>
    <cellStyle name="Обычный 6 2 7 2 2" xfId="1453" xr:uid="{00000000-0005-0000-0000-0000150C0000}"/>
    <cellStyle name="Обычный 6 2 7 2 2 2" xfId="3534" xr:uid="{00000000-0005-0000-0000-0000160C0000}"/>
    <cellStyle name="Обычный 6 2 7 2 2 2 2" xfId="9551" xr:uid="{63F954CF-FD5D-4A80-A634-2BE3AF84F616}"/>
    <cellStyle name="Обычный 6 2 7 2 2 3" xfId="4778" xr:uid="{00000000-0005-0000-0000-0000170C0000}"/>
    <cellStyle name="Обычный 6 2 7 2 2 3 2" xfId="10795" xr:uid="{A919461B-C0BF-49E7-8D01-A573991E57EE}"/>
    <cellStyle name="Обычный 6 2 7 2 2 4" xfId="6022" xr:uid="{00000000-0005-0000-0000-0000180C0000}"/>
    <cellStyle name="Обычный 6 2 7 2 2 4 2" xfId="12039" xr:uid="{B6C9EDBC-E0C7-410C-9088-F0FFD67FA1E9}"/>
    <cellStyle name="Обычный 6 2 7 2 2 5" xfId="2287" xr:uid="{00000000-0005-0000-0000-0000190C0000}"/>
    <cellStyle name="Обычный 6 2 7 2 2 5 2" xfId="8307" xr:uid="{E3F72E0B-5E2E-4083-98D0-703090820ED5}"/>
    <cellStyle name="Обычный 6 2 7 2 2 6" xfId="7479" xr:uid="{4C0099D4-3409-4C2E-ACA2-C7C1CF7109A4}"/>
    <cellStyle name="Обычный 6 2 7 2 3" xfId="2698" xr:uid="{00000000-0005-0000-0000-00001A0C0000}"/>
    <cellStyle name="Обычный 6 2 7 2 3 2" xfId="3945" xr:uid="{00000000-0005-0000-0000-00001B0C0000}"/>
    <cellStyle name="Обычный 6 2 7 2 3 2 2" xfId="9962" xr:uid="{B631FAC4-9046-4647-A4C3-296E0FD0AB38}"/>
    <cellStyle name="Обычный 6 2 7 2 3 3" xfId="5189" xr:uid="{00000000-0005-0000-0000-00001C0C0000}"/>
    <cellStyle name="Обычный 6 2 7 2 3 3 2" xfId="11206" xr:uid="{A38ACA24-3B11-46F8-A684-1E5C5D656105}"/>
    <cellStyle name="Обычный 6 2 7 2 3 4" xfId="6433" xr:uid="{00000000-0005-0000-0000-00001D0C0000}"/>
    <cellStyle name="Обычный 6 2 7 2 3 4 2" xfId="12450" xr:uid="{61F99593-E538-434F-8137-FEF259D0C86D}"/>
    <cellStyle name="Обычный 6 2 7 2 3 5" xfId="8718" xr:uid="{14618E1C-ECB7-4FA6-9609-E872AF5FC74C}"/>
    <cellStyle name="Обычный 6 2 7 2 4" xfId="3123" xr:uid="{00000000-0005-0000-0000-00001E0C0000}"/>
    <cellStyle name="Обычный 6 2 7 2 4 2" xfId="9140" xr:uid="{BB83A6F7-01F3-4442-9F97-EBB5760607F8}"/>
    <cellStyle name="Обычный 6 2 7 2 5" xfId="4367" xr:uid="{00000000-0005-0000-0000-00001F0C0000}"/>
    <cellStyle name="Обычный 6 2 7 2 5 2" xfId="10384" xr:uid="{DCB42394-D281-403C-B2F3-4A672BB3016E}"/>
    <cellStyle name="Обычный 6 2 7 2 6" xfId="5611" xr:uid="{00000000-0005-0000-0000-0000200C0000}"/>
    <cellStyle name="Обычный 6 2 7 2 6 2" xfId="11628" xr:uid="{C24B10B1-6128-449D-AEE1-2DB59A045886}"/>
    <cellStyle name="Обычный 6 2 7 2 7" xfId="1876" xr:uid="{00000000-0005-0000-0000-0000210C0000}"/>
    <cellStyle name="Обычный 6 2 7 2 7 2" xfId="7896" xr:uid="{BC847A47-A1E7-4715-BB49-731727248AF3}"/>
    <cellStyle name="Обычный 6 2 7 2 8" xfId="7069" xr:uid="{53744483-C860-48B4-BCB3-3A4E944AE7DF}"/>
    <cellStyle name="Обычный 6 2 7 3" xfId="835" xr:uid="{00000000-0005-0000-0000-0000220C0000}"/>
    <cellStyle name="Обычный 6 2 7 3 2" xfId="3328" xr:uid="{00000000-0005-0000-0000-0000230C0000}"/>
    <cellStyle name="Обычный 6 2 7 3 2 2" xfId="9345" xr:uid="{5D1261F4-9ADD-488A-A064-8C637AD32964}"/>
    <cellStyle name="Обычный 6 2 7 3 3" xfId="4572" xr:uid="{00000000-0005-0000-0000-0000240C0000}"/>
    <cellStyle name="Обычный 6 2 7 3 3 2" xfId="10589" xr:uid="{DBA052E5-4E9B-4AAB-A622-1F5AE5F6C0C3}"/>
    <cellStyle name="Обычный 6 2 7 3 4" xfId="5816" xr:uid="{00000000-0005-0000-0000-0000250C0000}"/>
    <cellStyle name="Обычный 6 2 7 3 4 2" xfId="11833" xr:uid="{4B205149-04FF-492B-9FF2-6446A019F216}"/>
    <cellStyle name="Обычный 6 2 7 3 5" xfId="2081" xr:uid="{00000000-0005-0000-0000-0000260C0000}"/>
    <cellStyle name="Обычный 6 2 7 3 5 2" xfId="8101" xr:uid="{A5742E33-3712-4B72-83CB-C1B39268E2BC}"/>
    <cellStyle name="Обычный 6 2 7 3 6" xfId="6864" xr:uid="{84270639-D0D5-40E5-8DC4-5D215D6331CE}"/>
    <cellStyle name="Обычный 6 2 7 4" xfId="1248" xr:uid="{00000000-0005-0000-0000-0000270C0000}"/>
    <cellStyle name="Обычный 6 2 7 4 2" xfId="3739" xr:uid="{00000000-0005-0000-0000-0000280C0000}"/>
    <cellStyle name="Обычный 6 2 7 4 2 2" xfId="9756" xr:uid="{6A95F14F-1D78-4C8C-9C1E-A4637DC016FA}"/>
    <cellStyle name="Обычный 6 2 7 4 3" xfId="4983" xr:uid="{00000000-0005-0000-0000-0000290C0000}"/>
    <cellStyle name="Обычный 6 2 7 4 3 2" xfId="11000" xr:uid="{6F15DBCB-E2EE-4DD3-9948-E464124AF930}"/>
    <cellStyle name="Обычный 6 2 7 4 4" xfId="6227" xr:uid="{00000000-0005-0000-0000-00002A0C0000}"/>
    <cellStyle name="Обычный 6 2 7 4 4 2" xfId="12244" xr:uid="{BE310CBB-4A1C-4C7F-A090-946C507D16E9}"/>
    <cellStyle name="Обычный 6 2 7 4 5" xfId="2492" xr:uid="{00000000-0005-0000-0000-00002B0C0000}"/>
    <cellStyle name="Обычный 6 2 7 4 5 2" xfId="8512" xr:uid="{E84124A9-FEAB-4E3E-904B-23CB7E2BE3D9}"/>
    <cellStyle name="Обычный 6 2 7 4 6" xfId="7274" xr:uid="{442C8805-EA33-4DD4-8AEE-C2ECE6C47A18}"/>
    <cellStyle name="Обычный 6 2 7 5" xfId="2917" xr:uid="{00000000-0005-0000-0000-00002C0C0000}"/>
    <cellStyle name="Обычный 6 2 7 5 2" xfId="8934" xr:uid="{2543F2F6-0022-451C-9848-E36F3AA8789B}"/>
    <cellStyle name="Обычный 6 2 7 6" xfId="4161" xr:uid="{00000000-0005-0000-0000-00002D0C0000}"/>
    <cellStyle name="Обычный 6 2 7 6 2" xfId="10178" xr:uid="{F861423B-724B-4D86-B4A0-F78D3E8803BE}"/>
    <cellStyle name="Обычный 6 2 7 7" xfId="5405" xr:uid="{00000000-0005-0000-0000-00002E0C0000}"/>
    <cellStyle name="Обычный 6 2 7 7 2" xfId="11422" xr:uid="{CF0B7A86-0B96-4CA9-AB4D-3269CC2F0651}"/>
    <cellStyle name="Обычный 6 2 7 8" xfId="1669" xr:uid="{00000000-0005-0000-0000-00002F0C0000}"/>
    <cellStyle name="Обычный 6 2 7 8 2" xfId="7690" xr:uid="{3B8022E3-7428-4792-891B-6DA7BA3F138E}"/>
    <cellStyle name="Обычный 6 2 7 9" xfId="6657" xr:uid="{FAEFB82D-B9EA-469F-9AAD-003C865EDD9E}"/>
    <cellStyle name="Обычный 6 2 8" xfId="616" xr:uid="{00000000-0005-0000-0000-0000300C0000}"/>
    <cellStyle name="Обычный 6 2 8 2" xfId="1044" xr:uid="{00000000-0005-0000-0000-0000310C0000}"/>
    <cellStyle name="Обычный 6 2 8 2 2" xfId="1454" xr:uid="{00000000-0005-0000-0000-0000320C0000}"/>
    <cellStyle name="Обычный 6 2 8 2 2 2" xfId="3535" xr:uid="{00000000-0005-0000-0000-0000330C0000}"/>
    <cellStyle name="Обычный 6 2 8 2 2 2 2" xfId="9552" xr:uid="{1FEDE7EB-2928-41E5-BBB8-22FA2B9402D7}"/>
    <cellStyle name="Обычный 6 2 8 2 2 3" xfId="4779" xr:uid="{00000000-0005-0000-0000-0000340C0000}"/>
    <cellStyle name="Обычный 6 2 8 2 2 3 2" xfId="10796" xr:uid="{1AE4B2DF-2549-4A95-ADBC-595C70ADC28F}"/>
    <cellStyle name="Обычный 6 2 8 2 2 4" xfId="6023" xr:uid="{00000000-0005-0000-0000-0000350C0000}"/>
    <cellStyle name="Обычный 6 2 8 2 2 4 2" xfId="12040" xr:uid="{084CE971-CAD0-47C4-ACD9-D4EA934A5630}"/>
    <cellStyle name="Обычный 6 2 8 2 2 5" xfId="2288" xr:uid="{00000000-0005-0000-0000-0000360C0000}"/>
    <cellStyle name="Обычный 6 2 8 2 2 5 2" xfId="8308" xr:uid="{FE33C4B0-87A9-4631-9383-1AD5FBAD40F4}"/>
    <cellStyle name="Обычный 6 2 8 2 2 6" xfId="7480" xr:uid="{15735334-58F7-4A60-A105-61DC8AEE11AC}"/>
    <cellStyle name="Обычный 6 2 8 2 3" xfId="2699" xr:uid="{00000000-0005-0000-0000-0000370C0000}"/>
    <cellStyle name="Обычный 6 2 8 2 3 2" xfId="3946" xr:uid="{00000000-0005-0000-0000-0000380C0000}"/>
    <cellStyle name="Обычный 6 2 8 2 3 2 2" xfId="9963" xr:uid="{D9523BE0-87C0-45D5-940E-30652FE0BB7A}"/>
    <cellStyle name="Обычный 6 2 8 2 3 3" xfId="5190" xr:uid="{00000000-0005-0000-0000-0000390C0000}"/>
    <cellStyle name="Обычный 6 2 8 2 3 3 2" xfId="11207" xr:uid="{DADD34BA-E7B3-4817-AE17-CF6E85E5454B}"/>
    <cellStyle name="Обычный 6 2 8 2 3 4" xfId="6434" xr:uid="{00000000-0005-0000-0000-00003A0C0000}"/>
    <cellStyle name="Обычный 6 2 8 2 3 4 2" xfId="12451" xr:uid="{98549721-CF8F-490E-9C18-2E6B2203A0E7}"/>
    <cellStyle name="Обычный 6 2 8 2 3 5" xfId="8719" xr:uid="{07F1EA19-03BD-4DD3-A9C2-CF6765EC9347}"/>
    <cellStyle name="Обычный 6 2 8 2 4" xfId="3124" xr:uid="{00000000-0005-0000-0000-00003B0C0000}"/>
    <cellStyle name="Обычный 6 2 8 2 4 2" xfId="9141" xr:uid="{1644BB02-AED3-4A16-A2D4-9D2FED303721}"/>
    <cellStyle name="Обычный 6 2 8 2 5" xfId="4368" xr:uid="{00000000-0005-0000-0000-00003C0C0000}"/>
    <cellStyle name="Обычный 6 2 8 2 5 2" xfId="10385" xr:uid="{7B859118-987C-411A-8E49-71871396CF44}"/>
    <cellStyle name="Обычный 6 2 8 2 6" xfId="5612" xr:uid="{00000000-0005-0000-0000-00003D0C0000}"/>
    <cellStyle name="Обычный 6 2 8 2 6 2" xfId="11629" xr:uid="{5EEF599C-0F5C-41C0-9715-805856D5C567}"/>
    <cellStyle name="Обычный 6 2 8 2 7" xfId="1877" xr:uid="{00000000-0005-0000-0000-00003E0C0000}"/>
    <cellStyle name="Обычный 6 2 8 2 7 2" xfId="7897" xr:uid="{87F14D36-E70D-447A-B8A4-955C526FEEB7}"/>
    <cellStyle name="Обычный 6 2 8 2 8" xfId="7070" xr:uid="{3642F287-E0BA-4B9B-8BC3-7D17B5228345}"/>
    <cellStyle name="Обычный 6 2 8 3" xfId="836" xr:uid="{00000000-0005-0000-0000-00003F0C0000}"/>
    <cellStyle name="Обычный 6 2 8 3 2" xfId="3329" xr:uid="{00000000-0005-0000-0000-0000400C0000}"/>
    <cellStyle name="Обычный 6 2 8 3 2 2" xfId="9346" xr:uid="{8050E54B-2B4B-41AC-BCA8-89D868308AD4}"/>
    <cellStyle name="Обычный 6 2 8 3 3" xfId="4573" xr:uid="{00000000-0005-0000-0000-0000410C0000}"/>
    <cellStyle name="Обычный 6 2 8 3 3 2" xfId="10590" xr:uid="{587A772B-AC86-4852-A8D5-66DC812F2F6A}"/>
    <cellStyle name="Обычный 6 2 8 3 4" xfId="5817" xr:uid="{00000000-0005-0000-0000-0000420C0000}"/>
    <cellStyle name="Обычный 6 2 8 3 4 2" xfId="11834" xr:uid="{CF671584-D1DB-48DD-8DDE-94FA9007FEF1}"/>
    <cellStyle name="Обычный 6 2 8 3 5" xfId="2082" xr:uid="{00000000-0005-0000-0000-0000430C0000}"/>
    <cellStyle name="Обычный 6 2 8 3 5 2" xfId="8102" xr:uid="{C815D67E-CAB5-4350-A931-3D04631D5BA3}"/>
    <cellStyle name="Обычный 6 2 8 3 6" xfId="6865" xr:uid="{57AB2F80-4CAD-415D-B355-4EEFA2A3B081}"/>
    <cellStyle name="Обычный 6 2 8 4" xfId="1249" xr:uid="{00000000-0005-0000-0000-0000440C0000}"/>
    <cellStyle name="Обычный 6 2 8 4 2" xfId="3740" xr:uid="{00000000-0005-0000-0000-0000450C0000}"/>
    <cellStyle name="Обычный 6 2 8 4 2 2" xfId="9757" xr:uid="{78F6DFA4-B434-4F91-A10D-4F47CD0073D7}"/>
    <cellStyle name="Обычный 6 2 8 4 3" xfId="4984" xr:uid="{00000000-0005-0000-0000-0000460C0000}"/>
    <cellStyle name="Обычный 6 2 8 4 3 2" xfId="11001" xr:uid="{C5EF4D33-C588-47BC-8221-41567F6A11E6}"/>
    <cellStyle name="Обычный 6 2 8 4 4" xfId="6228" xr:uid="{00000000-0005-0000-0000-0000470C0000}"/>
    <cellStyle name="Обычный 6 2 8 4 4 2" xfId="12245" xr:uid="{95241738-B292-4268-AED8-CABEFEBBBB72}"/>
    <cellStyle name="Обычный 6 2 8 4 5" xfId="2493" xr:uid="{00000000-0005-0000-0000-0000480C0000}"/>
    <cellStyle name="Обычный 6 2 8 4 5 2" xfId="8513" xr:uid="{8F0B76FA-DF3D-43D6-9EB3-74567CDA0788}"/>
    <cellStyle name="Обычный 6 2 8 4 6" xfId="7275" xr:uid="{1B72720A-DE33-4F30-9C1B-B79EA4F577F4}"/>
    <cellStyle name="Обычный 6 2 8 5" xfId="2918" xr:uid="{00000000-0005-0000-0000-0000490C0000}"/>
    <cellStyle name="Обычный 6 2 8 5 2" xfId="8935" xr:uid="{EE3278EA-96C0-4492-AF5A-095DB32A29CC}"/>
    <cellStyle name="Обычный 6 2 8 6" xfId="4162" xr:uid="{00000000-0005-0000-0000-00004A0C0000}"/>
    <cellStyle name="Обычный 6 2 8 6 2" xfId="10179" xr:uid="{70182B94-A955-4762-90F0-04337BB6C6FB}"/>
    <cellStyle name="Обычный 6 2 8 7" xfId="5406" xr:uid="{00000000-0005-0000-0000-00004B0C0000}"/>
    <cellStyle name="Обычный 6 2 8 7 2" xfId="11423" xr:uid="{C6719E65-C8D8-45D8-B967-DDCA1EFCE5B6}"/>
    <cellStyle name="Обычный 6 2 8 8" xfId="1670" xr:uid="{00000000-0005-0000-0000-00004C0C0000}"/>
    <cellStyle name="Обычный 6 2 8 8 2" xfId="7691" xr:uid="{3E9C9A14-1B13-4A1D-9C51-AC3400193DC2}"/>
    <cellStyle name="Обычный 6 2 8 9" xfId="6658" xr:uid="{508765A7-1DC6-47EF-A056-B84505AD72EB}"/>
    <cellStyle name="Обычный 6 2 9" xfId="617" xr:uid="{00000000-0005-0000-0000-00004D0C0000}"/>
    <cellStyle name="Обычный 6 2 9 2" xfId="1045" xr:uid="{00000000-0005-0000-0000-00004E0C0000}"/>
    <cellStyle name="Обычный 6 2 9 2 2" xfId="1455" xr:uid="{00000000-0005-0000-0000-00004F0C0000}"/>
    <cellStyle name="Обычный 6 2 9 2 2 2" xfId="3536" xr:uid="{00000000-0005-0000-0000-0000500C0000}"/>
    <cellStyle name="Обычный 6 2 9 2 2 2 2" xfId="9553" xr:uid="{FE97208A-3B50-4610-AB5C-A952B084F062}"/>
    <cellStyle name="Обычный 6 2 9 2 2 3" xfId="4780" xr:uid="{00000000-0005-0000-0000-0000510C0000}"/>
    <cellStyle name="Обычный 6 2 9 2 2 3 2" xfId="10797" xr:uid="{61E12C61-236A-4773-8648-37A973966AEA}"/>
    <cellStyle name="Обычный 6 2 9 2 2 4" xfId="6024" xr:uid="{00000000-0005-0000-0000-0000520C0000}"/>
    <cellStyle name="Обычный 6 2 9 2 2 4 2" xfId="12041" xr:uid="{EF6522F0-6973-4896-8F7E-B2A2A3BE52CB}"/>
    <cellStyle name="Обычный 6 2 9 2 2 5" xfId="2289" xr:uid="{00000000-0005-0000-0000-0000530C0000}"/>
    <cellStyle name="Обычный 6 2 9 2 2 5 2" xfId="8309" xr:uid="{384AB667-937B-46CF-8916-413E287E4BEA}"/>
    <cellStyle name="Обычный 6 2 9 2 2 6" xfId="7481" xr:uid="{DF7667BF-2E39-44B1-B8F6-F4F14A3C23C7}"/>
    <cellStyle name="Обычный 6 2 9 2 3" xfId="2700" xr:uid="{00000000-0005-0000-0000-0000540C0000}"/>
    <cellStyle name="Обычный 6 2 9 2 3 2" xfId="3947" xr:uid="{00000000-0005-0000-0000-0000550C0000}"/>
    <cellStyle name="Обычный 6 2 9 2 3 2 2" xfId="9964" xr:uid="{9E251A76-F0A6-4BFE-AD41-9F442CD4C6E8}"/>
    <cellStyle name="Обычный 6 2 9 2 3 3" xfId="5191" xr:uid="{00000000-0005-0000-0000-0000560C0000}"/>
    <cellStyle name="Обычный 6 2 9 2 3 3 2" xfId="11208" xr:uid="{11BFA21B-D593-4046-B2D7-38882E61636B}"/>
    <cellStyle name="Обычный 6 2 9 2 3 4" xfId="6435" xr:uid="{00000000-0005-0000-0000-0000570C0000}"/>
    <cellStyle name="Обычный 6 2 9 2 3 4 2" xfId="12452" xr:uid="{7BB74598-06FB-441C-89D6-43620B91AFAC}"/>
    <cellStyle name="Обычный 6 2 9 2 3 5" xfId="8720" xr:uid="{FC872610-A9D3-487C-A23D-5ED7352664B3}"/>
    <cellStyle name="Обычный 6 2 9 2 4" xfId="3125" xr:uid="{00000000-0005-0000-0000-0000580C0000}"/>
    <cellStyle name="Обычный 6 2 9 2 4 2" xfId="9142" xr:uid="{C5B65F2C-A4CE-498C-B48A-9A773FD8C39C}"/>
    <cellStyle name="Обычный 6 2 9 2 5" xfId="4369" xr:uid="{00000000-0005-0000-0000-0000590C0000}"/>
    <cellStyle name="Обычный 6 2 9 2 5 2" xfId="10386" xr:uid="{7BB0966B-9572-44F2-909C-3257AFBBD2CF}"/>
    <cellStyle name="Обычный 6 2 9 2 6" xfId="5613" xr:uid="{00000000-0005-0000-0000-00005A0C0000}"/>
    <cellStyle name="Обычный 6 2 9 2 6 2" xfId="11630" xr:uid="{5D8EB295-C5DA-4D0C-992F-B68AD3FAC951}"/>
    <cellStyle name="Обычный 6 2 9 2 7" xfId="1878" xr:uid="{00000000-0005-0000-0000-00005B0C0000}"/>
    <cellStyle name="Обычный 6 2 9 2 7 2" xfId="7898" xr:uid="{E5ED3C80-7C90-4BF5-8D4D-3B8BE509A29C}"/>
    <cellStyle name="Обычный 6 2 9 2 8" xfId="7071" xr:uid="{BC609E11-266D-41D8-A497-4085B305D0D5}"/>
    <cellStyle name="Обычный 6 2 9 3" xfId="837" xr:uid="{00000000-0005-0000-0000-00005C0C0000}"/>
    <cellStyle name="Обычный 6 2 9 3 2" xfId="3330" xr:uid="{00000000-0005-0000-0000-00005D0C0000}"/>
    <cellStyle name="Обычный 6 2 9 3 2 2" xfId="9347" xr:uid="{A1EA0CE9-0498-47DF-8D64-9E38685C2248}"/>
    <cellStyle name="Обычный 6 2 9 3 3" xfId="4574" xr:uid="{00000000-0005-0000-0000-00005E0C0000}"/>
    <cellStyle name="Обычный 6 2 9 3 3 2" xfId="10591" xr:uid="{13BAC5DA-14EF-464A-B08D-D0EB812A2D92}"/>
    <cellStyle name="Обычный 6 2 9 3 4" xfId="5818" xr:uid="{00000000-0005-0000-0000-00005F0C0000}"/>
    <cellStyle name="Обычный 6 2 9 3 4 2" xfId="11835" xr:uid="{1A08F454-01C4-4250-AC23-F38B55B5332E}"/>
    <cellStyle name="Обычный 6 2 9 3 5" xfId="2083" xr:uid="{00000000-0005-0000-0000-0000600C0000}"/>
    <cellStyle name="Обычный 6 2 9 3 5 2" xfId="8103" xr:uid="{3080D2F7-D16D-47FA-AD24-8331772D267E}"/>
    <cellStyle name="Обычный 6 2 9 3 6" xfId="6866" xr:uid="{F89FC391-E6F4-4AC7-A7D2-87FF49CB7B9A}"/>
    <cellStyle name="Обычный 6 2 9 4" xfId="1250" xr:uid="{00000000-0005-0000-0000-0000610C0000}"/>
    <cellStyle name="Обычный 6 2 9 4 2" xfId="3741" xr:uid="{00000000-0005-0000-0000-0000620C0000}"/>
    <cellStyle name="Обычный 6 2 9 4 2 2" xfId="9758" xr:uid="{B288107C-DE2A-41A2-AF2A-5CEEFF026CCB}"/>
    <cellStyle name="Обычный 6 2 9 4 3" xfId="4985" xr:uid="{00000000-0005-0000-0000-0000630C0000}"/>
    <cellStyle name="Обычный 6 2 9 4 3 2" xfId="11002" xr:uid="{B25354C3-8F50-4ACA-9E12-C2F4BBD4CE72}"/>
    <cellStyle name="Обычный 6 2 9 4 4" xfId="6229" xr:uid="{00000000-0005-0000-0000-0000640C0000}"/>
    <cellStyle name="Обычный 6 2 9 4 4 2" xfId="12246" xr:uid="{45E2C362-E52D-4E7B-AD34-63E0272D808D}"/>
    <cellStyle name="Обычный 6 2 9 4 5" xfId="2494" xr:uid="{00000000-0005-0000-0000-0000650C0000}"/>
    <cellStyle name="Обычный 6 2 9 4 5 2" xfId="8514" xr:uid="{5485BA0A-44CC-4545-B076-39F9BC6ADE28}"/>
    <cellStyle name="Обычный 6 2 9 4 6" xfId="7276" xr:uid="{968533FB-9650-439B-878D-C2618EAA91FE}"/>
    <cellStyle name="Обычный 6 2 9 5" xfId="2919" xr:uid="{00000000-0005-0000-0000-0000660C0000}"/>
    <cellStyle name="Обычный 6 2 9 5 2" xfId="8936" xr:uid="{2FD79BB5-B82A-4F86-B4FE-47D4C42FB5BE}"/>
    <cellStyle name="Обычный 6 2 9 6" xfId="4163" xr:uid="{00000000-0005-0000-0000-0000670C0000}"/>
    <cellStyle name="Обычный 6 2 9 6 2" xfId="10180" xr:uid="{40B14EAA-7783-46B1-BC8B-89A7975D77DE}"/>
    <cellStyle name="Обычный 6 2 9 7" xfId="5407" xr:uid="{00000000-0005-0000-0000-0000680C0000}"/>
    <cellStyle name="Обычный 6 2 9 7 2" xfId="11424" xr:uid="{925695E0-8305-49F3-AF1C-AADA586BCBA7}"/>
    <cellStyle name="Обычный 6 2 9 8" xfId="1671" xr:uid="{00000000-0005-0000-0000-0000690C0000}"/>
    <cellStyle name="Обычный 6 2 9 8 2" xfId="7692" xr:uid="{A0D0F5C9-7210-457E-AE31-5CA20EEB6AFB}"/>
    <cellStyle name="Обычный 6 2 9 9" xfId="6659" xr:uid="{ED6157AF-9D39-4A4F-A344-7168F37D01F9}"/>
    <cellStyle name="Обычный 6 3" xfId="98" xr:uid="{00000000-0005-0000-0000-00006A0C0000}"/>
    <cellStyle name="Обычный 6 3 10" xfId="5280" xr:uid="{00000000-0005-0000-0000-00006B0C0000}"/>
    <cellStyle name="Обычный 6 3 10 2" xfId="11297" xr:uid="{DFED4E38-9887-4AD1-B28C-D6BF1AE4B159}"/>
    <cellStyle name="Обычный 6 3 11" xfId="1544" xr:uid="{00000000-0005-0000-0000-00006C0C0000}"/>
    <cellStyle name="Обычный 6 3 11 2" xfId="7565" xr:uid="{5C507C70-24A5-4E6B-9F70-BC36E0FEEDD5}"/>
    <cellStyle name="Обычный 6 3 12" xfId="6532" xr:uid="{FD8D9764-A959-4A0E-AFE3-25AB96CB0892}"/>
    <cellStyle name="Обычный 6 3 2" xfId="618" xr:uid="{00000000-0005-0000-0000-00006D0C0000}"/>
    <cellStyle name="Обычный 6 3 2 10" xfId="1672" xr:uid="{00000000-0005-0000-0000-00006E0C0000}"/>
    <cellStyle name="Обычный 6 3 2 10 2" xfId="7693" xr:uid="{A737DF81-1A93-46AE-9900-912721475520}"/>
    <cellStyle name="Обычный 6 3 2 11" xfId="6660" xr:uid="{83BF9B33-4B64-402E-8167-41AE57A64C60}"/>
    <cellStyle name="Обычный 6 3 2 2" xfId="619" xr:uid="{00000000-0005-0000-0000-00006F0C0000}"/>
    <cellStyle name="Обычный 6 3 2 2 2" xfId="1047" xr:uid="{00000000-0005-0000-0000-0000700C0000}"/>
    <cellStyle name="Обычный 6 3 2 2 2 2" xfId="1457" xr:uid="{00000000-0005-0000-0000-0000710C0000}"/>
    <cellStyle name="Обычный 6 3 2 2 2 2 2" xfId="3538" xr:uid="{00000000-0005-0000-0000-0000720C0000}"/>
    <cellStyle name="Обычный 6 3 2 2 2 2 2 2" xfId="9555" xr:uid="{4D838AAE-1E87-40F0-9AF2-9C57C0A716F9}"/>
    <cellStyle name="Обычный 6 3 2 2 2 2 3" xfId="4782" xr:uid="{00000000-0005-0000-0000-0000730C0000}"/>
    <cellStyle name="Обычный 6 3 2 2 2 2 3 2" xfId="10799" xr:uid="{2157F3A6-5B98-4844-B357-472C63709731}"/>
    <cellStyle name="Обычный 6 3 2 2 2 2 4" xfId="6026" xr:uid="{00000000-0005-0000-0000-0000740C0000}"/>
    <cellStyle name="Обычный 6 3 2 2 2 2 4 2" xfId="12043" xr:uid="{6FD42CAB-691C-4122-9BCE-649758C89B88}"/>
    <cellStyle name="Обычный 6 3 2 2 2 2 5" xfId="2291" xr:uid="{00000000-0005-0000-0000-0000750C0000}"/>
    <cellStyle name="Обычный 6 3 2 2 2 2 5 2" xfId="8311" xr:uid="{E0D68559-C6AC-4EB7-9B75-C2D74F38B13B}"/>
    <cellStyle name="Обычный 6 3 2 2 2 2 6" xfId="7483" xr:uid="{5869E620-17CE-434E-9D7A-9BEB55BC95F5}"/>
    <cellStyle name="Обычный 6 3 2 2 2 3" xfId="2702" xr:uid="{00000000-0005-0000-0000-0000760C0000}"/>
    <cellStyle name="Обычный 6 3 2 2 2 3 2" xfId="3949" xr:uid="{00000000-0005-0000-0000-0000770C0000}"/>
    <cellStyle name="Обычный 6 3 2 2 2 3 2 2" xfId="9966" xr:uid="{F1950E68-1464-4520-A3C9-5811A7E01F22}"/>
    <cellStyle name="Обычный 6 3 2 2 2 3 3" xfId="5193" xr:uid="{00000000-0005-0000-0000-0000780C0000}"/>
    <cellStyle name="Обычный 6 3 2 2 2 3 3 2" xfId="11210" xr:uid="{6A921ACD-2C9D-4BA2-BF69-38882DB64A56}"/>
    <cellStyle name="Обычный 6 3 2 2 2 3 4" xfId="6437" xr:uid="{00000000-0005-0000-0000-0000790C0000}"/>
    <cellStyle name="Обычный 6 3 2 2 2 3 4 2" xfId="12454" xr:uid="{51EF1B5F-40C1-4237-9BDA-9C0C275ED4F7}"/>
    <cellStyle name="Обычный 6 3 2 2 2 3 5" xfId="8722" xr:uid="{FB427A85-0809-4645-B9F6-010791D2BF44}"/>
    <cellStyle name="Обычный 6 3 2 2 2 4" xfId="3127" xr:uid="{00000000-0005-0000-0000-00007A0C0000}"/>
    <cellStyle name="Обычный 6 3 2 2 2 4 2" xfId="9144" xr:uid="{DD912F3F-374B-4ADD-BAEF-7D4D1A3BFCAA}"/>
    <cellStyle name="Обычный 6 3 2 2 2 5" xfId="4371" xr:uid="{00000000-0005-0000-0000-00007B0C0000}"/>
    <cellStyle name="Обычный 6 3 2 2 2 5 2" xfId="10388" xr:uid="{692CB17E-501A-448D-AB39-9CE3471D74BC}"/>
    <cellStyle name="Обычный 6 3 2 2 2 6" xfId="5615" xr:uid="{00000000-0005-0000-0000-00007C0C0000}"/>
    <cellStyle name="Обычный 6 3 2 2 2 6 2" xfId="11632" xr:uid="{2E99C3D9-7D83-4F1D-B5FE-37E160065EFB}"/>
    <cellStyle name="Обычный 6 3 2 2 2 7" xfId="1880" xr:uid="{00000000-0005-0000-0000-00007D0C0000}"/>
    <cellStyle name="Обычный 6 3 2 2 2 7 2" xfId="7900" xr:uid="{5C7829FC-0C13-452C-B365-9A431922BBC9}"/>
    <cellStyle name="Обычный 6 3 2 2 2 8" xfId="7073" xr:uid="{D052A42D-0F8F-41C3-8936-EC5AA6C2C6F3}"/>
    <cellStyle name="Обычный 6 3 2 2 3" xfId="839" xr:uid="{00000000-0005-0000-0000-00007E0C0000}"/>
    <cellStyle name="Обычный 6 3 2 2 3 2" xfId="3332" xr:uid="{00000000-0005-0000-0000-00007F0C0000}"/>
    <cellStyle name="Обычный 6 3 2 2 3 2 2" xfId="9349" xr:uid="{BD5C89F0-E28F-4769-818D-6F47EE2BCD19}"/>
    <cellStyle name="Обычный 6 3 2 2 3 3" xfId="4576" xr:uid="{00000000-0005-0000-0000-0000800C0000}"/>
    <cellStyle name="Обычный 6 3 2 2 3 3 2" xfId="10593" xr:uid="{08845F97-DA96-4686-BE27-F1883D04BD2E}"/>
    <cellStyle name="Обычный 6 3 2 2 3 4" xfId="5820" xr:uid="{00000000-0005-0000-0000-0000810C0000}"/>
    <cellStyle name="Обычный 6 3 2 2 3 4 2" xfId="11837" xr:uid="{89C00F33-E718-467C-AB34-3AFCDDF0D29D}"/>
    <cellStyle name="Обычный 6 3 2 2 3 5" xfId="2085" xr:uid="{00000000-0005-0000-0000-0000820C0000}"/>
    <cellStyle name="Обычный 6 3 2 2 3 5 2" xfId="8105" xr:uid="{92AFA993-5D9B-4395-9660-AB42C8687D50}"/>
    <cellStyle name="Обычный 6 3 2 2 3 6" xfId="6868" xr:uid="{CFC28983-4F5B-4706-B209-570ED2DCDC98}"/>
    <cellStyle name="Обычный 6 3 2 2 4" xfId="1252" xr:uid="{00000000-0005-0000-0000-0000830C0000}"/>
    <cellStyle name="Обычный 6 3 2 2 4 2" xfId="3743" xr:uid="{00000000-0005-0000-0000-0000840C0000}"/>
    <cellStyle name="Обычный 6 3 2 2 4 2 2" xfId="9760" xr:uid="{9B39FE87-992F-461C-B1EF-536A00AB0D74}"/>
    <cellStyle name="Обычный 6 3 2 2 4 3" xfId="4987" xr:uid="{00000000-0005-0000-0000-0000850C0000}"/>
    <cellStyle name="Обычный 6 3 2 2 4 3 2" xfId="11004" xr:uid="{E4AA61E2-E712-4834-B0BE-5104C152282C}"/>
    <cellStyle name="Обычный 6 3 2 2 4 4" xfId="6231" xr:uid="{00000000-0005-0000-0000-0000860C0000}"/>
    <cellStyle name="Обычный 6 3 2 2 4 4 2" xfId="12248" xr:uid="{1FBEA80C-A6F1-4289-B30C-CEDEE44382AD}"/>
    <cellStyle name="Обычный 6 3 2 2 4 5" xfId="2496" xr:uid="{00000000-0005-0000-0000-0000870C0000}"/>
    <cellStyle name="Обычный 6 3 2 2 4 5 2" xfId="8516" xr:uid="{5E7C6408-2E30-4944-8CA1-68704EBB2075}"/>
    <cellStyle name="Обычный 6 3 2 2 4 6" xfId="7278" xr:uid="{49BF9DA0-382C-444D-8001-51A3682A979D}"/>
    <cellStyle name="Обычный 6 3 2 2 5" xfId="2921" xr:uid="{00000000-0005-0000-0000-0000880C0000}"/>
    <cellStyle name="Обычный 6 3 2 2 5 2" xfId="8938" xr:uid="{700F981C-34CF-4349-B610-4E77C14CB5E5}"/>
    <cellStyle name="Обычный 6 3 2 2 6" xfId="4165" xr:uid="{00000000-0005-0000-0000-0000890C0000}"/>
    <cellStyle name="Обычный 6 3 2 2 6 2" xfId="10182" xr:uid="{D35B21BE-5F27-4DD0-8086-144762E28FA4}"/>
    <cellStyle name="Обычный 6 3 2 2 7" xfId="5409" xr:uid="{00000000-0005-0000-0000-00008A0C0000}"/>
    <cellStyle name="Обычный 6 3 2 2 7 2" xfId="11426" xr:uid="{1C4651E3-E1FD-4A65-AC12-DBB389EC6E06}"/>
    <cellStyle name="Обычный 6 3 2 2 8" xfId="1673" xr:uid="{00000000-0005-0000-0000-00008B0C0000}"/>
    <cellStyle name="Обычный 6 3 2 2 8 2" xfId="7694" xr:uid="{5E9CDA5C-E387-46AA-9F7A-7E576B69BA62}"/>
    <cellStyle name="Обычный 6 3 2 2 9" xfId="6661" xr:uid="{59487515-098F-4696-A206-3574A4AEAE23}"/>
    <cellStyle name="Обычный 6 3 2 3" xfId="620" xr:uid="{00000000-0005-0000-0000-00008C0C0000}"/>
    <cellStyle name="Обычный 6 3 2 3 2" xfId="1048" xr:uid="{00000000-0005-0000-0000-00008D0C0000}"/>
    <cellStyle name="Обычный 6 3 2 3 2 2" xfId="1458" xr:uid="{00000000-0005-0000-0000-00008E0C0000}"/>
    <cellStyle name="Обычный 6 3 2 3 2 2 2" xfId="3539" xr:uid="{00000000-0005-0000-0000-00008F0C0000}"/>
    <cellStyle name="Обычный 6 3 2 3 2 2 2 2" xfId="9556" xr:uid="{C74D8FA1-6198-485D-B5A1-4A64A9010520}"/>
    <cellStyle name="Обычный 6 3 2 3 2 2 3" xfId="4783" xr:uid="{00000000-0005-0000-0000-0000900C0000}"/>
    <cellStyle name="Обычный 6 3 2 3 2 2 3 2" xfId="10800" xr:uid="{BB794265-4F13-4CDF-9FD0-2667AF816412}"/>
    <cellStyle name="Обычный 6 3 2 3 2 2 4" xfId="6027" xr:uid="{00000000-0005-0000-0000-0000910C0000}"/>
    <cellStyle name="Обычный 6 3 2 3 2 2 4 2" xfId="12044" xr:uid="{06ADFB4E-36E0-4A62-8847-AE5AE88CCCBE}"/>
    <cellStyle name="Обычный 6 3 2 3 2 2 5" xfId="2292" xr:uid="{00000000-0005-0000-0000-0000920C0000}"/>
    <cellStyle name="Обычный 6 3 2 3 2 2 5 2" xfId="8312" xr:uid="{B9A964B3-3C31-42EF-921D-41A98983DBBF}"/>
    <cellStyle name="Обычный 6 3 2 3 2 2 6" xfId="7484" xr:uid="{18B0D63C-30DE-4035-B945-869FCB9B8460}"/>
    <cellStyle name="Обычный 6 3 2 3 2 3" xfId="2703" xr:uid="{00000000-0005-0000-0000-0000930C0000}"/>
    <cellStyle name="Обычный 6 3 2 3 2 3 2" xfId="3950" xr:uid="{00000000-0005-0000-0000-0000940C0000}"/>
    <cellStyle name="Обычный 6 3 2 3 2 3 2 2" xfId="9967" xr:uid="{CE716DF2-030D-476C-9326-6F07D4BB8782}"/>
    <cellStyle name="Обычный 6 3 2 3 2 3 3" xfId="5194" xr:uid="{00000000-0005-0000-0000-0000950C0000}"/>
    <cellStyle name="Обычный 6 3 2 3 2 3 3 2" xfId="11211" xr:uid="{94A3F87D-F233-4E5F-A0DA-37EA8444A78A}"/>
    <cellStyle name="Обычный 6 3 2 3 2 3 4" xfId="6438" xr:uid="{00000000-0005-0000-0000-0000960C0000}"/>
    <cellStyle name="Обычный 6 3 2 3 2 3 4 2" xfId="12455" xr:uid="{C30C7ABF-483B-4B4A-AD56-1D7BEC5AC9BE}"/>
    <cellStyle name="Обычный 6 3 2 3 2 3 5" xfId="8723" xr:uid="{BE39D35D-204C-421D-9CD6-61774B7488B0}"/>
    <cellStyle name="Обычный 6 3 2 3 2 4" xfId="3128" xr:uid="{00000000-0005-0000-0000-0000970C0000}"/>
    <cellStyle name="Обычный 6 3 2 3 2 4 2" xfId="9145" xr:uid="{51A9809E-005F-4DFE-B496-F7C8FA29C297}"/>
    <cellStyle name="Обычный 6 3 2 3 2 5" xfId="4372" xr:uid="{00000000-0005-0000-0000-0000980C0000}"/>
    <cellStyle name="Обычный 6 3 2 3 2 5 2" xfId="10389" xr:uid="{469380FF-A3E2-4AF9-936F-7741098FC730}"/>
    <cellStyle name="Обычный 6 3 2 3 2 6" xfId="5616" xr:uid="{00000000-0005-0000-0000-0000990C0000}"/>
    <cellStyle name="Обычный 6 3 2 3 2 6 2" xfId="11633" xr:uid="{F9A9F5D1-C064-4E77-84B3-4B5D5C5F861B}"/>
    <cellStyle name="Обычный 6 3 2 3 2 7" xfId="1881" xr:uid="{00000000-0005-0000-0000-00009A0C0000}"/>
    <cellStyle name="Обычный 6 3 2 3 2 7 2" xfId="7901" xr:uid="{A44B6E75-C483-4884-B184-F6DC648C8C98}"/>
    <cellStyle name="Обычный 6 3 2 3 2 8" xfId="7074" xr:uid="{0A93C391-FDC7-49D0-A8D6-54365D6F5B48}"/>
    <cellStyle name="Обычный 6 3 2 3 3" xfId="840" xr:uid="{00000000-0005-0000-0000-00009B0C0000}"/>
    <cellStyle name="Обычный 6 3 2 3 3 2" xfId="3333" xr:uid="{00000000-0005-0000-0000-00009C0C0000}"/>
    <cellStyle name="Обычный 6 3 2 3 3 2 2" xfId="9350" xr:uid="{FC43077E-F8E8-429F-BC33-72058056565C}"/>
    <cellStyle name="Обычный 6 3 2 3 3 3" xfId="4577" xr:uid="{00000000-0005-0000-0000-00009D0C0000}"/>
    <cellStyle name="Обычный 6 3 2 3 3 3 2" xfId="10594" xr:uid="{397366C8-E007-43B1-A91B-BC16238B35E3}"/>
    <cellStyle name="Обычный 6 3 2 3 3 4" xfId="5821" xr:uid="{00000000-0005-0000-0000-00009E0C0000}"/>
    <cellStyle name="Обычный 6 3 2 3 3 4 2" xfId="11838" xr:uid="{C13995CE-DDC2-4F5C-9FAB-0146C875823C}"/>
    <cellStyle name="Обычный 6 3 2 3 3 5" xfId="2086" xr:uid="{00000000-0005-0000-0000-00009F0C0000}"/>
    <cellStyle name="Обычный 6 3 2 3 3 5 2" xfId="8106" xr:uid="{008B295F-0D85-48DF-8FFE-0E64A3FFA8E7}"/>
    <cellStyle name="Обычный 6 3 2 3 3 6" xfId="6869" xr:uid="{7B5E12AD-2BFA-4DBB-A27E-BFD67D6E0660}"/>
    <cellStyle name="Обычный 6 3 2 3 4" xfId="1253" xr:uid="{00000000-0005-0000-0000-0000A00C0000}"/>
    <cellStyle name="Обычный 6 3 2 3 4 2" xfId="3744" xr:uid="{00000000-0005-0000-0000-0000A10C0000}"/>
    <cellStyle name="Обычный 6 3 2 3 4 2 2" xfId="9761" xr:uid="{FF8E9875-4BBA-4077-B558-2407D5550131}"/>
    <cellStyle name="Обычный 6 3 2 3 4 3" xfId="4988" xr:uid="{00000000-0005-0000-0000-0000A20C0000}"/>
    <cellStyle name="Обычный 6 3 2 3 4 3 2" xfId="11005" xr:uid="{DDF55645-3B99-4FE5-B54F-3E5BBC461A5B}"/>
    <cellStyle name="Обычный 6 3 2 3 4 4" xfId="6232" xr:uid="{00000000-0005-0000-0000-0000A30C0000}"/>
    <cellStyle name="Обычный 6 3 2 3 4 4 2" xfId="12249" xr:uid="{F47C1731-5368-468A-BE54-C9438ECF28EA}"/>
    <cellStyle name="Обычный 6 3 2 3 4 5" xfId="2497" xr:uid="{00000000-0005-0000-0000-0000A40C0000}"/>
    <cellStyle name="Обычный 6 3 2 3 4 5 2" xfId="8517" xr:uid="{6E3172EA-A895-4E68-9C55-3AD222AE5B3A}"/>
    <cellStyle name="Обычный 6 3 2 3 4 6" xfId="7279" xr:uid="{7EF552CC-62E1-490C-83D6-A5418E2B862C}"/>
    <cellStyle name="Обычный 6 3 2 3 5" xfId="2922" xr:uid="{00000000-0005-0000-0000-0000A50C0000}"/>
    <cellStyle name="Обычный 6 3 2 3 5 2" xfId="8939" xr:uid="{7A598026-568B-4B75-9467-8CE22DDD404E}"/>
    <cellStyle name="Обычный 6 3 2 3 6" xfId="4166" xr:uid="{00000000-0005-0000-0000-0000A60C0000}"/>
    <cellStyle name="Обычный 6 3 2 3 6 2" xfId="10183" xr:uid="{3E4CE6E3-3278-4EFA-9E09-B96F4914FD60}"/>
    <cellStyle name="Обычный 6 3 2 3 7" xfId="5410" xr:uid="{00000000-0005-0000-0000-0000A70C0000}"/>
    <cellStyle name="Обычный 6 3 2 3 7 2" xfId="11427" xr:uid="{02A5D719-4DFC-4D89-AB24-E2EE12612851}"/>
    <cellStyle name="Обычный 6 3 2 3 8" xfId="1674" xr:uid="{00000000-0005-0000-0000-0000A80C0000}"/>
    <cellStyle name="Обычный 6 3 2 3 8 2" xfId="7695" xr:uid="{373DF9E3-E613-49C7-92B6-3E17620A45D2}"/>
    <cellStyle name="Обычный 6 3 2 3 9" xfId="6662" xr:uid="{2A9EA3B0-6773-4C17-BFCF-FE8D505C4656}"/>
    <cellStyle name="Обычный 6 3 2 4" xfId="1046" xr:uid="{00000000-0005-0000-0000-0000A90C0000}"/>
    <cellStyle name="Обычный 6 3 2 4 2" xfId="1456" xr:uid="{00000000-0005-0000-0000-0000AA0C0000}"/>
    <cellStyle name="Обычный 6 3 2 4 2 2" xfId="3537" xr:uid="{00000000-0005-0000-0000-0000AB0C0000}"/>
    <cellStyle name="Обычный 6 3 2 4 2 2 2" xfId="9554" xr:uid="{58E8ECAE-1FF7-438B-8C52-C3635A61F6DA}"/>
    <cellStyle name="Обычный 6 3 2 4 2 3" xfId="4781" xr:uid="{00000000-0005-0000-0000-0000AC0C0000}"/>
    <cellStyle name="Обычный 6 3 2 4 2 3 2" xfId="10798" xr:uid="{81CB9A94-AD3E-4B93-8A25-68C28A7DC354}"/>
    <cellStyle name="Обычный 6 3 2 4 2 4" xfId="6025" xr:uid="{00000000-0005-0000-0000-0000AD0C0000}"/>
    <cellStyle name="Обычный 6 3 2 4 2 4 2" xfId="12042" xr:uid="{3631E209-E74C-44DC-8AAA-03CF7B994ECA}"/>
    <cellStyle name="Обычный 6 3 2 4 2 5" xfId="2290" xr:uid="{00000000-0005-0000-0000-0000AE0C0000}"/>
    <cellStyle name="Обычный 6 3 2 4 2 5 2" xfId="8310" xr:uid="{3DB5E511-7BBE-43CC-A553-CF40B500E0A7}"/>
    <cellStyle name="Обычный 6 3 2 4 2 6" xfId="7482" xr:uid="{E4C7F5A7-5DCA-49D7-BC0E-14335B525E50}"/>
    <cellStyle name="Обычный 6 3 2 4 3" xfId="2701" xr:uid="{00000000-0005-0000-0000-0000AF0C0000}"/>
    <cellStyle name="Обычный 6 3 2 4 3 2" xfId="3948" xr:uid="{00000000-0005-0000-0000-0000B00C0000}"/>
    <cellStyle name="Обычный 6 3 2 4 3 2 2" xfId="9965" xr:uid="{8BD744D3-09B9-401F-9FC6-A5D1E709D41C}"/>
    <cellStyle name="Обычный 6 3 2 4 3 3" xfId="5192" xr:uid="{00000000-0005-0000-0000-0000B10C0000}"/>
    <cellStyle name="Обычный 6 3 2 4 3 3 2" xfId="11209" xr:uid="{123E3A59-77E5-46B6-AA5B-0081FD95F131}"/>
    <cellStyle name="Обычный 6 3 2 4 3 4" xfId="6436" xr:uid="{00000000-0005-0000-0000-0000B20C0000}"/>
    <cellStyle name="Обычный 6 3 2 4 3 4 2" xfId="12453" xr:uid="{AD07D2D5-5DC5-4A77-9E56-6FDE3E7C0B8F}"/>
    <cellStyle name="Обычный 6 3 2 4 3 5" xfId="8721" xr:uid="{5A8E68CC-46D5-4ACE-A6C0-A2EED815B348}"/>
    <cellStyle name="Обычный 6 3 2 4 4" xfId="3126" xr:uid="{00000000-0005-0000-0000-0000B30C0000}"/>
    <cellStyle name="Обычный 6 3 2 4 4 2" xfId="9143" xr:uid="{0B896756-052F-47BC-A4A8-1F2859AFC503}"/>
    <cellStyle name="Обычный 6 3 2 4 5" xfId="4370" xr:uid="{00000000-0005-0000-0000-0000B40C0000}"/>
    <cellStyle name="Обычный 6 3 2 4 5 2" xfId="10387" xr:uid="{B3415508-3A9D-46FD-85C0-B58052AF8088}"/>
    <cellStyle name="Обычный 6 3 2 4 6" xfId="5614" xr:uid="{00000000-0005-0000-0000-0000B50C0000}"/>
    <cellStyle name="Обычный 6 3 2 4 6 2" xfId="11631" xr:uid="{EF6C07C9-E601-41B7-AB40-A7ABB260D13A}"/>
    <cellStyle name="Обычный 6 3 2 4 7" xfId="1879" xr:uid="{00000000-0005-0000-0000-0000B60C0000}"/>
    <cellStyle name="Обычный 6 3 2 4 7 2" xfId="7899" xr:uid="{68E3095A-8641-4E2D-9089-8FB072CDFF7B}"/>
    <cellStyle name="Обычный 6 3 2 4 8" xfId="7072" xr:uid="{D9BE80E3-2A01-47A4-AD65-B1EF0E943320}"/>
    <cellStyle name="Обычный 6 3 2 5" xfId="838" xr:uid="{00000000-0005-0000-0000-0000B70C0000}"/>
    <cellStyle name="Обычный 6 3 2 5 2" xfId="3331" xr:uid="{00000000-0005-0000-0000-0000B80C0000}"/>
    <cellStyle name="Обычный 6 3 2 5 2 2" xfId="9348" xr:uid="{7F5EDD40-9D95-4843-BAC1-6FA459414F38}"/>
    <cellStyle name="Обычный 6 3 2 5 3" xfId="4575" xr:uid="{00000000-0005-0000-0000-0000B90C0000}"/>
    <cellStyle name="Обычный 6 3 2 5 3 2" xfId="10592" xr:uid="{A4F7989A-60A4-47C1-98B1-53734A4D830C}"/>
    <cellStyle name="Обычный 6 3 2 5 4" xfId="5819" xr:uid="{00000000-0005-0000-0000-0000BA0C0000}"/>
    <cellStyle name="Обычный 6 3 2 5 4 2" xfId="11836" xr:uid="{1BA8DCAB-EC6E-490B-B765-DCEA0836C158}"/>
    <cellStyle name="Обычный 6 3 2 5 5" xfId="2084" xr:uid="{00000000-0005-0000-0000-0000BB0C0000}"/>
    <cellStyle name="Обычный 6 3 2 5 5 2" xfId="8104" xr:uid="{B5CB672E-E48F-4238-8CF7-3CA8BF9C3C4D}"/>
    <cellStyle name="Обычный 6 3 2 5 6" xfId="6867" xr:uid="{0EB1E2E3-0ED5-4733-93D9-FC67F12C1E90}"/>
    <cellStyle name="Обычный 6 3 2 6" xfId="1251" xr:uid="{00000000-0005-0000-0000-0000BC0C0000}"/>
    <cellStyle name="Обычный 6 3 2 6 2" xfId="3742" xr:uid="{00000000-0005-0000-0000-0000BD0C0000}"/>
    <cellStyle name="Обычный 6 3 2 6 2 2" xfId="9759" xr:uid="{EE11EA2C-7B35-4397-BC05-D4B540F7E5A2}"/>
    <cellStyle name="Обычный 6 3 2 6 3" xfId="4986" xr:uid="{00000000-0005-0000-0000-0000BE0C0000}"/>
    <cellStyle name="Обычный 6 3 2 6 3 2" xfId="11003" xr:uid="{462C8930-7886-4D5E-A0AB-8EED293A4536}"/>
    <cellStyle name="Обычный 6 3 2 6 4" xfId="6230" xr:uid="{00000000-0005-0000-0000-0000BF0C0000}"/>
    <cellStyle name="Обычный 6 3 2 6 4 2" xfId="12247" xr:uid="{FCBABD7A-37D9-40C8-A301-0AF68D0F839B}"/>
    <cellStyle name="Обычный 6 3 2 6 5" xfId="2495" xr:uid="{00000000-0005-0000-0000-0000C00C0000}"/>
    <cellStyle name="Обычный 6 3 2 6 5 2" xfId="8515" xr:uid="{24608BAF-B6E0-4A5F-8528-977022E865AA}"/>
    <cellStyle name="Обычный 6 3 2 6 6" xfId="7277" xr:uid="{B6A0FDD4-13B1-4BE3-9D1E-F3C70C3A6296}"/>
    <cellStyle name="Обычный 6 3 2 7" xfId="2920" xr:uid="{00000000-0005-0000-0000-0000C10C0000}"/>
    <cellStyle name="Обычный 6 3 2 7 2" xfId="8937" xr:uid="{674CD989-2A2A-479C-8078-05685D4F43C6}"/>
    <cellStyle name="Обычный 6 3 2 8" xfId="4164" xr:uid="{00000000-0005-0000-0000-0000C20C0000}"/>
    <cellStyle name="Обычный 6 3 2 8 2" xfId="10181" xr:uid="{20C522C5-EDA4-4B70-9C86-F001376DF1E6}"/>
    <cellStyle name="Обычный 6 3 2 9" xfId="5408" xr:uid="{00000000-0005-0000-0000-0000C30C0000}"/>
    <cellStyle name="Обычный 6 3 2 9 2" xfId="11425" xr:uid="{A06F61BF-73D6-4EC8-BBA3-3252CB039835}"/>
    <cellStyle name="Обычный 6 3 3" xfId="621" xr:uid="{00000000-0005-0000-0000-0000C40C0000}"/>
    <cellStyle name="Обычный 6 3 3 2" xfId="1049" xr:uid="{00000000-0005-0000-0000-0000C50C0000}"/>
    <cellStyle name="Обычный 6 3 3 2 2" xfId="1459" xr:uid="{00000000-0005-0000-0000-0000C60C0000}"/>
    <cellStyle name="Обычный 6 3 3 2 2 2" xfId="3540" xr:uid="{00000000-0005-0000-0000-0000C70C0000}"/>
    <cellStyle name="Обычный 6 3 3 2 2 2 2" xfId="9557" xr:uid="{C294551F-2FC7-4028-82FE-692717DED921}"/>
    <cellStyle name="Обычный 6 3 3 2 2 3" xfId="4784" xr:uid="{00000000-0005-0000-0000-0000C80C0000}"/>
    <cellStyle name="Обычный 6 3 3 2 2 3 2" xfId="10801" xr:uid="{87BC622A-3962-48F9-B56C-9E23E05603FC}"/>
    <cellStyle name="Обычный 6 3 3 2 2 4" xfId="6028" xr:uid="{00000000-0005-0000-0000-0000C90C0000}"/>
    <cellStyle name="Обычный 6 3 3 2 2 4 2" xfId="12045" xr:uid="{6294AC5F-F3AD-4887-B51B-04A7EDD7C89F}"/>
    <cellStyle name="Обычный 6 3 3 2 2 5" xfId="2293" xr:uid="{00000000-0005-0000-0000-0000CA0C0000}"/>
    <cellStyle name="Обычный 6 3 3 2 2 5 2" xfId="8313" xr:uid="{A925774D-1B35-41DB-9BC6-B5D8FFE952D1}"/>
    <cellStyle name="Обычный 6 3 3 2 2 6" xfId="7485" xr:uid="{006C88E0-0A1E-4055-ABD1-43A2302C1C36}"/>
    <cellStyle name="Обычный 6 3 3 2 3" xfId="2704" xr:uid="{00000000-0005-0000-0000-0000CB0C0000}"/>
    <cellStyle name="Обычный 6 3 3 2 3 2" xfId="3951" xr:uid="{00000000-0005-0000-0000-0000CC0C0000}"/>
    <cellStyle name="Обычный 6 3 3 2 3 2 2" xfId="9968" xr:uid="{00BB44C7-9E66-4B83-8368-6D3E9BB3DDF3}"/>
    <cellStyle name="Обычный 6 3 3 2 3 3" xfId="5195" xr:uid="{00000000-0005-0000-0000-0000CD0C0000}"/>
    <cellStyle name="Обычный 6 3 3 2 3 3 2" xfId="11212" xr:uid="{063ABB42-8E52-4F17-9726-B30AF7A22001}"/>
    <cellStyle name="Обычный 6 3 3 2 3 4" xfId="6439" xr:uid="{00000000-0005-0000-0000-0000CE0C0000}"/>
    <cellStyle name="Обычный 6 3 3 2 3 4 2" xfId="12456" xr:uid="{160CDD31-E5A2-4808-9AE3-535C05D5DF4F}"/>
    <cellStyle name="Обычный 6 3 3 2 3 5" xfId="8724" xr:uid="{81C869E2-92E3-40BE-AA89-625E4D51C9AA}"/>
    <cellStyle name="Обычный 6 3 3 2 4" xfId="3129" xr:uid="{00000000-0005-0000-0000-0000CF0C0000}"/>
    <cellStyle name="Обычный 6 3 3 2 4 2" xfId="9146" xr:uid="{8EBC7733-D0D7-453F-8B95-30ADAD222DDF}"/>
    <cellStyle name="Обычный 6 3 3 2 5" xfId="4373" xr:uid="{00000000-0005-0000-0000-0000D00C0000}"/>
    <cellStyle name="Обычный 6 3 3 2 5 2" xfId="10390" xr:uid="{24EE03B3-4F6A-4E8A-9FCD-736DFC7EDA3F}"/>
    <cellStyle name="Обычный 6 3 3 2 6" xfId="5617" xr:uid="{00000000-0005-0000-0000-0000D10C0000}"/>
    <cellStyle name="Обычный 6 3 3 2 6 2" xfId="11634" xr:uid="{997F9B2E-6D47-4252-AE07-3A8B0015EBE7}"/>
    <cellStyle name="Обычный 6 3 3 2 7" xfId="1882" xr:uid="{00000000-0005-0000-0000-0000D20C0000}"/>
    <cellStyle name="Обычный 6 3 3 2 7 2" xfId="7902" xr:uid="{F848DB92-15B6-4DB7-A331-9B06AA4863A3}"/>
    <cellStyle name="Обычный 6 3 3 2 8" xfId="7075" xr:uid="{D0C067E6-ED80-4D78-8761-7793DC466AC8}"/>
    <cellStyle name="Обычный 6 3 3 3" xfId="841" xr:uid="{00000000-0005-0000-0000-0000D30C0000}"/>
    <cellStyle name="Обычный 6 3 3 3 2" xfId="3334" xr:uid="{00000000-0005-0000-0000-0000D40C0000}"/>
    <cellStyle name="Обычный 6 3 3 3 2 2" xfId="9351" xr:uid="{7164AA2F-BA3C-442A-B3DA-4E510D0D5293}"/>
    <cellStyle name="Обычный 6 3 3 3 3" xfId="4578" xr:uid="{00000000-0005-0000-0000-0000D50C0000}"/>
    <cellStyle name="Обычный 6 3 3 3 3 2" xfId="10595" xr:uid="{8DECC9C0-83D8-41B3-9F12-5CD1B717E57D}"/>
    <cellStyle name="Обычный 6 3 3 3 4" xfId="5822" xr:uid="{00000000-0005-0000-0000-0000D60C0000}"/>
    <cellStyle name="Обычный 6 3 3 3 4 2" xfId="11839" xr:uid="{6DF0FBF4-98C3-4877-9707-22C0AEA803E5}"/>
    <cellStyle name="Обычный 6 3 3 3 5" xfId="2087" xr:uid="{00000000-0005-0000-0000-0000D70C0000}"/>
    <cellStyle name="Обычный 6 3 3 3 5 2" xfId="8107" xr:uid="{710FA3CD-6A0C-41D4-A969-DD3E1BADDDAF}"/>
    <cellStyle name="Обычный 6 3 3 3 6" xfId="6870" xr:uid="{F7FD6940-A82B-411B-B288-EBF958E2F3EC}"/>
    <cellStyle name="Обычный 6 3 3 4" xfId="1254" xr:uid="{00000000-0005-0000-0000-0000D80C0000}"/>
    <cellStyle name="Обычный 6 3 3 4 2" xfId="3745" xr:uid="{00000000-0005-0000-0000-0000D90C0000}"/>
    <cellStyle name="Обычный 6 3 3 4 2 2" xfId="9762" xr:uid="{04352E2D-E620-4BF7-87F7-7706E45D77D5}"/>
    <cellStyle name="Обычный 6 3 3 4 3" xfId="4989" xr:uid="{00000000-0005-0000-0000-0000DA0C0000}"/>
    <cellStyle name="Обычный 6 3 3 4 3 2" xfId="11006" xr:uid="{FC02E819-0D0C-4766-A82F-AA457DFB9845}"/>
    <cellStyle name="Обычный 6 3 3 4 4" xfId="6233" xr:uid="{00000000-0005-0000-0000-0000DB0C0000}"/>
    <cellStyle name="Обычный 6 3 3 4 4 2" xfId="12250" xr:uid="{B5E21B30-3F80-4443-BE97-0C8DD81B5CCB}"/>
    <cellStyle name="Обычный 6 3 3 4 5" xfId="2498" xr:uid="{00000000-0005-0000-0000-0000DC0C0000}"/>
    <cellStyle name="Обычный 6 3 3 4 5 2" xfId="8518" xr:uid="{F1858237-EE6D-45CA-8C90-20B11EE49BC4}"/>
    <cellStyle name="Обычный 6 3 3 4 6" xfId="7280" xr:uid="{39F286DA-25BE-4F64-826A-92BD5355F987}"/>
    <cellStyle name="Обычный 6 3 3 5" xfId="2923" xr:uid="{00000000-0005-0000-0000-0000DD0C0000}"/>
    <cellStyle name="Обычный 6 3 3 5 2" xfId="8940" xr:uid="{0BCC6543-8DE3-4A2F-B974-23C52551C658}"/>
    <cellStyle name="Обычный 6 3 3 6" xfId="4167" xr:uid="{00000000-0005-0000-0000-0000DE0C0000}"/>
    <cellStyle name="Обычный 6 3 3 6 2" xfId="10184" xr:uid="{19AE1BE2-47DC-4F5A-93BE-7FE5ADD94833}"/>
    <cellStyle name="Обычный 6 3 3 7" xfId="5411" xr:uid="{00000000-0005-0000-0000-0000DF0C0000}"/>
    <cellStyle name="Обычный 6 3 3 7 2" xfId="11428" xr:uid="{DFC76022-4F33-4612-A7B0-CBE7351D29EF}"/>
    <cellStyle name="Обычный 6 3 3 8" xfId="1675" xr:uid="{00000000-0005-0000-0000-0000E00C0000}"/>
    <cellStyle name="Обычный 6 3 3 8 2" xfId="7696" xr:uid="{EB13FA7E-420A-437F-B497-094E8DA99365}"/>
    <cellStyle name="Обычный 6 3 3 9" xfId="6663" xr:uid="{C121D85B-F713-4E2E-A4AA-863AED258756}"/>
    <cellStyle name="Обычный 6 3 4" xfId="622" xr:uid="{00000000-0005-0000-0000-0000E10C0000}"/>
    <cellStyle name="Обычный 6 3 4 2" xfId="1050" xr:uid="{00000000-0005-0000-0000-0000E20C0000}"/>
    <cellStyle name="Обычный 6 3 4 2 2" xfId="1460" xr:uid="{00000000-0005-0000-0000-0000E30C0000}"/>
    <cellStyle name="Обычный 6 3 4 2 2 2" xfId="3541" xr:uid="{00000000-0005-0000-0000-0000E40C0000}"/>
    <cellStyle name="Обычный 6 3 4 2 2 2 2" xfId="9558" xr:uid="{736B08A9-8E44-495B-9B1A-AE244C80AAFD}"/>
    <cellStyle name="Обычный 6 3 4 2 2 3" xfId="4785" xr:uid="{00000000-0005-0000-0000-0000E50C0000}"/>
    <cellStyle name="Обычный 6 3 4 2 2 3 2" xfId="10802" xr:uid="{8519B6D4-AEB4-4F39-8C41-7D29F2438817}"/>
    <cellStyle name="Обычный 6 3 4 2 2 4" xfId="6029" xr:uid="{00000000-0005-0000-0000-0000E60C0000}"/>
    <cellStyle name="Обычный 6 3 4 2 2 4 2" xfId="12046" xr:uid="{0A426227-569F-4135-98D9-AF404D50EA6F}"/>
    <cellStyle name="Обычный 6 3 4 2 2 5" xfId="2294" xr:uid="{00000000-0005-0000-0000-0000E70C0000}"/>
    <cellStyle name="Обычный 6 3 4 2 2 5 2" xfId="8314" xr:uid="{DDE37ACF-CFAE-48B1-AC34-F06BA0EE866D}"/>
    <cellStyle name="Обычный 6 3 4 2 2 6" xfId="7486" xr:uid="{E0EF3749-9977-43BC-8C08-D43DF8C772FA}"/>
    <cellStyle name="Обычный 6 3 4 2 3" xfId="2705" xr:uid="{00000000-0005-0000-0000-0000E80C0000}"/>
    <cellStyle name="Обычный 6 3 4 2 3 2" xfId="3952" xr:uid="{00000000-0005-0000-0000-0000E90C0000}"/>
    <cellStyle name="Обычный 6 3 4 2 3 2 2" xfId="9969" xr:uid="{F70E00F6-E1BC-41BE-8E34-9261B4B53B22}"/>
    <cellStyle name="Обычный 6 3 4 2 3 3" xfId="5196" xr:uid="{00000000-0005-0000-0000-0000EA0C0000}"/>
    <cellStyle name="Обычный 6 3 4 2 3 3 2" xfId="11213" xr:uid="{85BAF5D4-BE07-4275-A912-3B35E4B323B6}"/>
    <cellStyle name="Обычный 6 3 4 2 3 4" xfId="6440" xr:uid="{00000000-0005-0000-0000-0000EB0C0000}"/>
    <cellStyle name="Обычный 6 3 4 2 3 4 2" xfId="12457" xr:uid="{8542C562-6AF7-42D3-9FC2-147CB77EE53F}"/>
    <cellStyle name="Обычный 6 3 4 2 3 5" xfId="8725" xr:uid="{5DA6FC87-EA2B-4C64-A5C7-5730B44A2F77}"/>
    <cellStyle name="Обычный 6 3 4 2 4" xfId="3130" xr:uid="{00000000-0005-0000-0000-0000EC0C0000}"/>
    <cellStyle name="Обычный 6 3 4 2 4 2" xfId="9147" xr:uid="{318517C9-F6D7-4AA8-AC19-BE29D42A20DE}"/>
    <cellStyle name="Обычный 6 3 4 2 5" xfId="4374" xr:uid="{00000000-0005-0000-0000-0000ED0C0000}"/>
    <cellStyle name="Обычный 6 3 4 2 5 2" xfId="10391" xr:uid="{0A1ADF15-13D5-4C07-86C8-375E0EF5CF96}"/>
    <cellStyle name="Обычный 6 3 4 2 6" xfId="5618" xr:uid="{00000000-0005-0000-0000-0000EE0C0000}"/>
    <cellStyle name="Обычный 6 3 4 2 6 2" xfId="11635" xr:uid="{520A8132-379F-4FE1-9867-1AA1AE656C97}"/>
    <cellStyle name="Обычный 6 3 4 2 7" xfId="1883" xr:uid="{00000000-0005-0000-0000-0000EF0C0000}"/>
    <cellStyle name="Обычный 6 3 4 2 7 2" xfId="7903" xr:uid="{BF503BA0-6996-4993-B750-E861BF9CE675}"/>
    <cellStyle name="Обычный 6 3 4 2 8" xfId="7076" xr:uid="{734B5E1E-BCBB-46EA-94AE-2F1E453E38CB}"/>
    <cellStyle name="Обычный 6 3 4 3" xfId="842" xr:uid="{00000000-0005-0000-0000-0000F00C0000}"/>
    <cellStyle name="Обычный 6 3 4 3 2" xfId="3335" xr:uid="{00000000-0005-0000-0000-0000F10C0000}"/>
    <cellStyle name="Обычный 6 3 4 3 2 2" xfId="9352" xr:uid="{F7FA8A63-78DE-4E91-AF7C-F23CFAF44456}"/>
    <cellStyle name="Обычный 6 3 4 3 3" xfId="4579" xr:uid="{00000000-0005-0000-0000-0000F20C0000}"/>
    <cellStyle name="Обычный 6 3 4 3 3 2" xfId="10596" xr:uid="{EA62BD0C-969F-4592-BA5A-CAE632CC1458}"/>
    <cellStyle name="Обычный 6 3 4 3 4" xfId="5823" xr:uid="{00000000-0005-0000-0000-0000F30C0000}"/>
    <cellStyle name="Обычный 6 3 4 3 4 2" xfId="11840" xr:uid="{1E1F8BA9-49DC-462F-BD3D-897F978900D5}"/>
    <cellStyle name="Обычный 6 3 4 3 5" xfId="2088" xr:uid="{00000000-0005-0000-0000-0000F40C0000}"/>
    <cellStyle name="Обычный 6 3 4 3 5 2" xfId="8108" xr:uid="{554DD89B-7AB4-4E40-95F1-0C806503211B}"/>
    <cellStyle name="Обычный 6 3 4 3 6" xfId="6871" xr:uid="{4300FEA0-EA3A-40DE-B952-F43A12340503}"/>
    <cellStyle name="Обычный 6 3 4 4" xfId="1255" xr:uid="{00000000-0005-0000-0000-0000F50C0000}"/>
    <cellStyle name="Обычный 6 3 4 4 2" xfId="3746" xr:uid="{00000000-0005-0000-0000-0000F60C0000}"/>
    <cellStyle name="Обычный 6 3 4 4 2 2" xfId="9763" xr:uid="{C8574486-DBBA-470D-AF65-50A299C747F0}"/>
    <cellStyle name="Обычный 6 3 4 4 3" xfId="4990" xr:uid="{00000000-0005-0000-0000-0000F70C0000}"/>
    <cellStyle name="Обычный 6 3 4 4 3 2" xfId="11007" xr:uid="{5357E22F-2292-4465-8451-A7DB89C5DCB8}"/>
    <cellStyle name="Обычный 6 3 4 4 4" xfId="6234" xr:uid="{00000000-0005-0000-0000-0000F80C0000}"/>
    <cellStyle name="Обычный 6 3 4 4 4 2" xfId="12251" xr:uid="{7190C140-AC60-4BCF-ABAA-705D1CC5B590}"/>
    <cellStyle name="Обычный 6 3 4 4 5" xfId="2499" xr:uid="{00000000-0005-0000-0000-0000F90C0000}"/>
    <cellStyle name="Обычный 6 3 4 4 5 2" xfId="8519" xr:uid="{6020C681-B750-4A0C-8D5A-F64FCF052E23}"/>
    <cellStyle name="Обычный 6 3 4 4 6" xfId="7281" xr:uid="{C2554867-3BA5-4EDB-9646-6EAB2991D5F1}"/>
    <cellStyle name="Обычный 6 3 4 5" xfId="2924" xr:uid="{00000000-0005-0000-0000-0000FA0C0000}"/>
    <cellStyle name="Обычный 6 3 4 5 2" xfId="8941" xr:uid="{6E3A0D4A-AABA-4F46-B40E-66392C69EF28}"/>
    <cellStyle name="Обычный 6 3 4 6" xfId="4168" xr:uid="{00000000-0005-0000-0000-0000FB0C0000}"/>
    <cellStyle name="Обычный 6 3 4 6 2" xfId="10185" xr:uid="{8A5B821F-B2BC-40DE-817C-9B30A150AB9E}"/>
    <cellStyle name="Обычный 6 3 4 7" xfId="5412" xr:uid="{00000000-0005-0000-0000-0000FC0C0000}"/>
    <cellStyle name="Обычный 6 3 4 7 2" xfId="11429" xr:uid="{4F68F9ED-9F17-4866-BBB9-22A53F13B869}"/>
    <cellStyle name="Обычный 6 3 4 8" xfId="1676" xr:uid="{00000000-0005-0000-0000-0000FD0C0000}"/>
    <cellStyle name="Обычный 6 3 4 8 2" xfId="7697" xr:uid="{ABC760CA-D0E1-40EE-9AE9-CD6689BB60B5}"/>
    <cellStyle name="Обычный 6 3 4 9" xfId="6664" xr:uid="{1BD34291-9DB9-411F-AE63-5A7C124F8B17}"/>
    <cellStyle name="Обычный 6 3 5" xfId="917" xr:uid="{00000000-0005-0000-0000-0000FE0C0000}"/>
    <cellStyle name="Обычный 6 3 5 2" xfId="1328" xr:uid="{00000000-0005-0000-0000-0000FF0C0000}"/>
    <cellStyle name="Обычный 6 3 5 2 2" xfId="3409" xr:uid="{00000000-0005-0000-0000-0000000D0000}"/>
    <cellStyle name="Обычный 6 3 5 2 2 2" xfId="9426" xr:uid="{9C7057A2-A76B-4CD2-A6ED-549167C57530}"/>
    <cellStyle name="Обычный 6 3 5 2 3" xfId="4653" xr:uid="{00000000-0005-0000-0000-0000010D0000}"/>
    <cellStyle name="Обычный 6 3 5 2 3 2" xfId="10670" xr:uid="{277C5A6F-0CBD-43DA-8E91-914CDC5CA708}"/>
    <cellStyle name="Обычный 6 3 5 2 4" xfId="5897" xr:uid="{00000000-0005-0000-0000-0000020D0000}"/>
    <cellStyle name="Обычный 6 3 5 2 4 2" xfId="11914" xr:uid="{FB248594-667E-4595-A96A-2FAE0D8DC81E}"/>
    <cellStyle name="Обычный 6 3 5 2 5" xfId="2162" xr:uid="{00000000-0005-0000-0000-0000030D0000}"/>
    <cellStyle name="Обычный 6 3 5 2 5 2" xfId="8182" xr:uid="{64F3ED2A-A387-4595-8620-C8EAC30362A4}"/>
    <cellStyle name="Обычный 6 3 5 2 6" xfId="7354" xr:uid="{D58AECB3-C8D3-44B0-AB8D-801AE0344BF0}"/>
    <cellStyle name="Обычный 6 3 5 3" xfId="2573" xr:uid="{00000000-0005-0000-0000-0000040D0000}"/>
    <cellStyle name="Обычный 6 3 5 3 2" xfId="3820" xr:uid="{00000000-0005-0000-0000-0000050D0000}"/>
    <cellStyle name="Обычный 6 3 5 3 2 2" xfId="9837" xr:uid="{1D666097-6750-4B48-8DBF-B6EDFCC92185}"/>
    <cellStyle name="Обычный 6 3 5 3 3" xfId="5064" xr:uid="{00000000-0005-0000-0000-0000060D0000}"/>
    <cellStyle name="Обычный 6 3 5 3 3 2" xfId="11081" xr:uid="{7B2B83CD-28FB-490A-968B-55332B2AEFCE}"/>
    <cellStyle name="Обычный 6 3 5 3 4" xfId="6308" xr:uid="{00000000-0005-0000-0000-0000070D0000}"/>
    <cellStyle name="Обычный 6 3 5 3 4 2" xfId="12325" xr:uid="{7C4DC8FE-4B47-4D21-B366-7DAD09BDCC9F}"/>
    <cellStyle name="Обычный 6 3 5 3 5" xfId="8593" xr:uid="{A1EC2BEA-6436-4E47-81E0-163D42A584FE}"/>
    <cellStyle name="Обычный 6 3 5 4" xfId="2998" xr:uid="{00000000-0005-0000-0000-0000080D0000}"/>
    <cellStyle name="Обычный 6 3 5 4 2" xfId="9015" xr:uid="{8AD770BC-4578-49BB-BDF1-DD0835134AA4}"/>
    <cellStyle name="Обычный 6 3 5 5" xfId="4242" xr:uid="{00000000-0005-0000-0000-0000090D0000}"/>
    <cellStyle name="Обычный 6 3 5 5 2" xfId="10259" xr:uid="{5CA43B57-4ABC-4D1B-B83E-640E022CD986}"/>
    <cellStyle name="Обычный 6 3 5 6" xfId="5486" xr:uid="{00000000-0005-0000-0000-00000A0D0000}"/>
    <cellStyle name="Обычный 6 3 5 6 2" xfId="11503" xr:uid="{678A63DC-019F-4FBF-95C5-7124BECE138E}"/>
    <cellStyle name="Обычный 6 3 5 7" xfId="1751" xr:uid="{00000000-0005-0000-0000-00000B0D0000}"/>
    <cellStyle name="Обычный 6 3 5 7 2" xfId="7771" xr:uid="{1FA454F9-34E1-4EF8-A55B-1232D3ECFF88}"/>
    <cellStyle name="Обычный 6 3 5 8" xfId="6944" xr:uid="{649066BA-FEEA-4918-84D4-D0A82846B84A}"/>
    <cellStyle name="Обычный 6 3 6" xfId="709" xr:uid="{00000000-0005-0000-0000-00000C0D0000}"/>
    <cellStyle name="Обычный 6 3 6 2" xfId="3203" xr:uid="{00000000-0005-0000-0000-00000D0D0000}"/>
    <cellStyle name="Обычный 6 3 6 2 2" xfId="9220" xr:uid="{5E473D93-F45D-418F-80EC-E06703854FE8}"/>
    <cellStyle name="Обычный 6 3 6 3" xfId="4447" xr:uid="{00000000-0005-0000-0000-00000E0D0000}"/>
    <cellStyle name="Обычный 6 3 6 3 2" xfId="10464" xr:uid="{BB86A63D-FF2E-48F5-9ED0-17B7D7015BB0}"/>
    <cellStyle name="Обычный 6 3 6 4" xfId="5691" xr:uid="{00000000-0005-0000-0000-00000F0D0000}"/>
    <cellStyle name="Обычный 6 3 6 4 2" xfId="11708" xr:uid="{A42EB9F9-C2C2-4F62-8639-25BBE15C6DCD}"/>
    <cellStyle name="Обычный 6 3 6 5" xfId="1956" xr:uid="{00000000-0005-0000-0000-0000100D0000}"/>
    <cellStyle name="Обычный 6 3 6 5 2" xfId="7976" xr:uid="{B768D055-A32A-4BB6-AFEF-F948AEB8E11B}"/>
    <cellStyle name="Обычный 6 3 6 6" xfId="6739" xr:uid="{34524FF5-1540-477B-A324-DB9CD0C7C986}"/>
    <cellStyle name="Обычный 6 3 7" xfId="1123" xr:uid="{00000000-0005-0000-0000-0000110D0000}"/>
    <cellStyle name="Обычный 6 3 7 2" xfId="3614" xr:uid="{00000000-0005-0000-0000-0000120D0000}"/>
    <cellStyle name="Обычный 6 3 7 2 2" xfId="9631" xr:uid="{5E72C180-5ACD-4C2B-B622-5936516B308A}"/>
    <cellStyle name="Обычный 6 3 7 3" xfId="4858" xr:uid="{00000000-0005-0000-0000-0000130D0000}"/>
    <cellStyle name="Обычный 6 3 7 3 2" xfId="10875" xr:uid="{CA4617EE-75B6-4270-9DBE-29C9240A4D3F}"/>
    <cellStyle name="Обычный 6 3 7 4" xfId="6102" xr:uid="{00000000-0005-0000-0000-0000140D0000}"/>
    <cellStyle name="Обычный 6 3 7 4 2" xfId="12119" xr:uid="{F54FFA5D-43BE-4613-8D60-E5641B21E156}"/>
    <cellStyle name="Обычный 6 3 7 5" xfId="2367" xr:uid="{00000000-0005-0000-0000-0000150D0000}"/>
    <cellStyle name="Обычный 6 3 7 5 2" xfId="8387" xr:uid="{65FD753D-EA06-4A08-883D-D16E12161D1E}"/>
    <cellStyle name="Обычный 6 3 7 6" xfId="7149" xr:uid="{A427DD3D-7747-4AA1-9E46-740D5A914FFD}"/>
    <cellStyle name="Обычный 6 3 8" xfId="2792" xr:uid="{00000000-0005-0000-0000-0000160D0000}"/>
    <cellStyle name="Обычный 6 3 8 2" xfId="8809" xr:uid="{5B0BE623-CBBD-4736-8FAE-9819967EC203}"/>
    <cellStyle name="Обычный 6 3 9" xfId="4036" xr:uid="{00000000-0005-0000-0000-0000170D0000}"/>
    <cellStyle name="Обычный 6 3 9 2" xfId="10053" xr:uid="{5FD96D16-CD3D-4C39-B537-7A0F8BE7500B}"/>
    <cellStyle name="Обычный 6 4" xfId="109" xr:uid="{00000000-0005-0000-0000-0000180D0000}"/>
    <cellStyle name="Обычный 6 4 10" xfId="5284" xr:uid="{00000000-0005-0000-0000-0000190D0000}"/>
    <cellStyle name="Обычный 6 4 10 2" xfId="11301" xr:uid="{CD9AAAE5-FA9C-4B1F-A9B5-39F6118D9B05}"/>
    <cellStyle name="Обычный 6 4 11" xfId="1548" xr:uid="{00000000-0005-0000-0000-00001A0D0000}"/>
    <cellStyle name="Обычный 6 4 11 2" xfId="7569" xr:uid="{0472082C-614E-48DA-83BD-F60BB8183B42}"/>
    <cellStyle name="Обычный 6 4 12" xfId="6536" xr:uid="{0456B978-CE4A-4884-9E9E-81C4A125B256}"/>
    <cellStyle name="Обычный 6 4 2" xfId="623" xr:uid="{00000000-0005-0000-0000-00001B0D0000}"/>
    <cellStyle name="Обычный 6 4 2 10" xfId="1677" xr:uid="{00000000-0005-0000-0000-00001C0D0000}"/>
    <cellStyle name="Обычный 6 4 2 10 2" xfId="7698" xr:uid="{F84679CC-5F0E-44B6-86D9-09E700B9A37E}"/>
    <cellStyle name="Обычный 6 4 2 11" xfId="6665" xr:uid="{BADD78B0-4808-45C6-A5AE-0B7C5B68D339}"/>
    <cellStyle name="Обычный 6 4 2 2" xfId="624" xr:uid="{00000000-0005-0000-0000-00001D0D0000}"/>
    <cellStyle name="Обычный 6 4 2 2 2" xfId="1052" xr:uid="{00000000-0005-0000-0000-00001E0D0000}"/>
    <cellStyle name="Обычный 6 4 2 2 2 2" xfId="1462" xr:uid="{00000000-0005-0000-0000-00001F0D0000}"/>
    <cellStyle name="Обычный 6 4 2 2 2 2 2" xfId="3543" xr:uid="{00000000-0005-0000-0000-0000200D0000}"/>
    <cellStyle name="Обычный 6 4 2 2 2 2 2 2" xfId="9560" xr:uid="{943A719E-E9C1-4AAF-883F-628D96E2A82E}"/>
    <cellStyle name="Обычный 6 4 2 2 2 2 3" xfId="4787" xr:uid="{00000000-0005-0000-0000-0000210D0000}"/>
    <cellStyle name="Обычный 6 4 2 2 2 2 3 2" xfId="10804" xr:uid="{22E92BF4-DF73-4007-A515-D4AB79B501CE}"/>
    <cellStyle name="Обычный 6 4 2 2 2 2 4" xfId="6031" xr:uid="{00000000-0005-0000-0000-0000220D0000}"/>
    <cellStyle name="Обычный 6 4 2 2 2 2 4 2" xfId="12048" xr:uid="{613BC817-7A0F-4791-906A-538C607F67A4}"/>
    <cellStyle name="Обычный 6 4 2 2 2 2 5" xfId="2296" xr:uid="{00000000-0005-0000-0000-0000230D0000}"/>
    <cellStyle name="Обычный 6 4 2 2 2 2 5 2" xfId="8316" xr:uid="{18E87BB0-DB09-4462-B2DA-11353B8AB6BA}"/>
    <cellStyle name="Обычный 6 4 2 2 2 2 6" xfId="7488" xr:uid="{1EC8F1EE-678B-4E04-87DE-7823EA3DEEB4}"/>
    <cellStyle name="Обычный 6 4 2 2 2 3" xfId="2707" xr:uid="{00000000-0005-0000-0000-0000240D0000}"/>
    <cellStyle name="Обычный 6 4 2 2 2 3 2" xfId="3954" xr:uid="{00000000-0005-0000-0000-0000250D0000}"/>
    <cellStyle name="Обычный 6 4 2 2 2 3 2 2" xfId="9971" xr:uid="{3808BA0F-A8D0-4C1A-86C5-60FCDD149FA3}"/>
    <cellStyle name="Обычный 6 4 2 2 2 3 3" xfId="5198" xr:uid="{00000000-0005-0000-0000-0000260D0000}"/>
    <cellStyle name="Обычный 6 4 2 2 2 3 3 2" xfId="11215" xr:uid="{44B24032-1A1B-4734-8862-26E3AB5508D3}"/>
    <cellStyle name="Обычный 6 4 2 2 2 3 4" xfId="6442" xr:uid="{00000000-0005-0000-0000-0000270D0000}"/>
    <cellStyle name="Обычный 6 4 2 2 2 3 4 2" xfId="12459" xr:uid="{84BA7093-66E9-45B5-BB8D-987084452184}"/>
    <cellStyle name="Обычный 6 4 2 2 2 3 5" xfId="8727" xr:uid="{9ADEFE7E-0FD8-49CC-B0BC-4138525C4E36}"/>
    <cellStyle name="Обычный 6 4 2 2 2 4" xfId="3132" xr:uid="{00000000-0005-0000-0000-0000280D0000}"/>
    <cellStyle name="Обычный 6 4 2 2 2 4 2" xfId="9149" xr:uid="{A2C82AC2-BFEA-4246-B4F0-7DC946657A8B}"/>
    <cellStyle name="Обычный 6 4 2 2 2 5" xfId="4376" xr:uid="{00000000-0005-0000-0000-0000290D0000}"/>
    <cellStyle name="Обычный 6 4 2 2 2 5 2" xfId="10393" xr:uid="{D3A3E462-F90F-40C8-BF6F-19E1FF68D7DF}"/>
    <cellStyle name="Обычный 6 4 2 2 2 6" xfId="5620" xr:uid="{00000000-0005-0000-0000-00002A0D0000}"/>
    <cellStyle name="Обычный 6 4 2 2 2 6 2" xfId="11637" xr:uid="{981C0CC6-3F94-42FB-AEF9-F187C753011C}"/>
    <cellStyle name="Обычный 6 4 2 2 2 7" xfId="1885" xr:uid="{00000000-0005-0000-0000-00002B0D0000}"/>
    <cellStyle name="Обычный 6 4 2 2 2 7 2" xfId="7905" xr:uid="{F1AED566-98F3-452A-B2BE-33C42077B456}"/>
    <cellStyle name="Обычный 6 4 2 2 2 8" xfId="7078" xr:uid="{BD759AC5-257D-4411-9F41-E145BE810B96}"/>
    <cellStyle name="Обычный 6 4 2 2 3" xfId="844" xr:uid="{00000000-0005-0000-0000-00002C0D0000}"/>
    <cellStyle name="Обычный 6 4 2 2 3 2" xfId="3337" xr:uid="{00000000-0005-0000-0000-00002D0D0000}"/>
    <cellStyle name="Обычный 6 4 2 2 3 2 2" xfId="9354" xr:uid="{11BD9DA7-4F93-4A4B-B0D3-CFE977AEE353}"/>
    <cellStyle name="Обычный 6 4 2 2 3 3" xfId="4581" xr:uid="{00000000-0005-0000-0000-00002E0D0000}"/>
    <cellStyle name="Обычный 6 4 2 2 3 3 2" xfId="10598" xr:uid="{E86ACF90-C771-45B2-9AE4-3411F9266A4D}"/>
    <cellStyle name="Обычный 6 4 2 2 3 4" xfId="5825" xr:uid="{00000000-0005-0000-0000-00002F0D0000}"/>
    <cellStyle name="Обычный 6 4 2 2 3 4 2" xfId="11842" xr:uid="{9B92FF89-B359-4F7E-9B44-C65425DC73FA}"/>
    <cellStyle name="Обычный 6 4 2 2 3 5" xfId="2090" xr:uid="{00000000-0005-0000-0000-0000300D0000}"/>
    <cellStyle name="Обычный 6 4 2 2 3 5 2" xfId="8110" xr:uid="{3CB5A6BC-B5B1-45C6-8D95-8BA83CEC958B}"/>
    <cellStyle name="Обычный 6 4 2 2 3 6" xfId="6873" xr:uid="{BD180E6D-F6DE-41C4-9E4E-591B4D4C2CE4}"/>
    <cellStyle name="Обычный 6 4 2 2 4" xfId="1257" xr:uid="{00000000-0005-0000-0000-0000310D0000}"/>
    <cellStyle name="Обычный 6 4 2 2 4 2" xfId="3748" xr:uid="{00000000-0005-0000-0000-0000320D0000}"/>
    <cellStyle name="Обычный 6 4 2 2 4 2 2" xfId="9765" xr:uid="{D9DDD6EF-2BF4-45FC-BCD0-2510FD78A49A}"/>
    <cellStyle name="Обычный 6 4 2 2 4 3" xfId="4992" xr:uid="{00000000-0005-0000-0000-0000330D0000}"/>
    <cellStyle name="Обычный 6 4 2 2 4 3 2" xfId="11009" xr:uid="{CAF2E6F3-0100-426A-9736-EEB4D8D2303B}"/>
    <cellStyle name="Обычный 6 4 2 2 4 4" xfId="6236" xr:uid="{00000000-0005-0000-0000-0000340D0000}"/>
    <cellStyle name="Обычный 6 4 2 2 4 4 2" xfId="12253" xr:uid="{831C5715-4415-45DE-A985-91359BD58A55}"/>
    <cellStyle name="Обычный 6 4 2 2 4 5" xfId="2501" xr:uid="{00000000-0005-0000-0000-0000350D0000}"/>
    <cellStyle name="Обычный 6 4 2 2 4 5 2" xfId="8521" xr:uid="{51F58692-B861-4C5A-9DC6-2B19892B538C}"/>
    <cellStyle name="Обычный 6 4 2 2 4 6" xfId="7283" xr:uid="{FFDE5904-B870-4E61-9E70-161225DBCBFD}"/>
    <cellStyle name="Обычный 6 4 2 2 5" xfId="2926" xr:uid="{00000000-0005-0000-0000-0000360D0000}"/>
    <cellStyle name="Обычный 6 4 2 2 5 2" xfId="8943" xr:uid="{5A677F98-ADE2-49EB-BC70-97F3823441D0}"/>
    <cellStyle name="Обычный 6 4 2 2 6" xfId="4170" xr:uid="{00000000-0005-0000-0000-0000370D0000}"/>
    <cellStyle name="Обычный 6 4 2 2 6 2" xfId="10187" xr:uid="{C7C6696A-F517-42B7-9AEC-E3D3405EB7F4}"/>
    <cellStyle name="Обычный 6 4 2 2 7" xfId="5414" xr:uid="{00000000-0005-0000-0000-0000380D0000}"/>
    <cellStyle name="Обычный 6 4 2 2 7 2" xfId="11431" xr:uid="{4A819014-1684-4AB8-A07F-62A2F28F6D67}"/>
    <cellStyle name="Обычный 6 4 2 2 8" xfId="1678" xr:uid="{00000000-0005-0000-0000-0000390D0000}"/>
    <cellStyle name="Обычный 6 4 2 2 8 2" xfId="7699" xr:uid="{D6A5842E-AB19-486B-A7F0-FE75CE44B976}"/>
    <cellStyle name="Обычный 6 4 2 2 9" xfId="6666" xr:uid="{4B651078-978F-4069-842E-EBD008A4AFAA}"/>
    <cellStyle name="Обычный 6 4 2 3" xfId="625" xr:uid="{00000000-0005-0000-0000-00003A0D0000}"/>
    <cellStyle name="Обычный 6 4 2 3 2" xfId="1053" xr:uid="{00000000-0005-0000-0000-00003B0D0000}"/>
    <cellStyle name="Обычный 6 4 2 3 2 2" xfId="1463" xr:uid="{00000000-0005-0000-0000-00003C0D0000}"/>
    <cellStyle name="Обычный 6 4 2 3 2 2 2" xfId="3544" xr:uid="{00000000-0005-0000-0000-00003D0D0000}"/>
    <cellStyle name="Обычный 6 4 2 3 2 2 2 2" xfId="9561" xr:uid="{8406FED0-0778-4973-8175-DB8A6CBE81C6}"/>
    <cellStyle name="Обычный 6 4 2 3 2 2 3" xfId="4788" xr:uid="{00000000-0005-0000-0000-00003E0D0000}"/>
    <cellStyle name="Обычный 6 4 2 3 2 2 3 2" xfId="10805" xr:uid="{BBEADF65-D59B-4AF1-A41F-A4A2B88F7541}"/>
    <cellStyle name="Обычный 6 4 2 3 2 2 4" xfId="6032" xr:uid="{00000000-0005-0000-0000-00003F0D0000}"/>
    <cellStyle name="Обычный 6 4 2 3 2 2 4 2" xfId="12049" xr:uid="{C48F3C23-66DE-4E01-80F2-82DCE0992556}"/>
    <cellStyle name="Обычный 6 4 2 3 2 2 5" xfId="2297" xr:uid="{00000000-0005-0000-0000-0000400D0000}"/>
    <cellStyle name="Обычный 6 4 2 3 2 2 5 2" xfId="8317" xr:uid="{A7A96AF0-372B-4A42-BFBD-46FCB07496DA}"/>
    <cellStyle name="Обычный 6 4 2 3 2 2 6" xfId="7489" xr:uid="{3CADAAF2-B2EC-40F4-8282-6FBA8147601D}"/>
    <cellStyle name="Обычный 6 4 2 3 2 3" xfId="2708" xr:uid="{00000000-0005-0000-0000-0000410D0000}"/>
    <cellStyle name="Обычный 6 4 2 3 2 3 2" xfId="3955" xr:uid="{00000000-0005-0000-0000-0000420D0000}"/>
    <cellStyle name="Обычный 6 4 2 3 2 3 2 2" xfId="9972" xr:uid="{9462DA56-1B69-439A-AC59-ECDC87870729}"/>
    <cellStyle name="Обычный 6 4 2 3 2 3 3" xfId="5199" xr:uid="{00000000-0005-0000-0000-0000430D0000}"/>
    <cellStyle name="Обычный 6 4 2 3 2 3 3 2" xfId="11216" xr:uid="{6E1760BD-48CB-4CDD-9B94-36103690F8BE}"/>
    <cellStyle name="Обычный 6 4 2 3 2 3 4" xfId="6443" xr:uid="{00000000-0005-0000-0000-0000440D0000}"/>
    <cellStyle name="Обычный 6 4 2 3 2 3 4 2" xfId="12460" xr:uid="{A061C4F8-67D1-4F77-8BA0-01CE52EAC55B}"/>
    <cellStyle name="Обычный 6 4 2 3 2 3 5" xfId="8728" xr:uid="{EB65D54B-C59D-4B4F-9CA1-2A32C49A20F0}"/>
    <cellStyle name="Обычный 6 4 2 3 2 4" xfId="3133" xr:uid="{00000000-0005-0000-0000-0000450D0000}"/>
    <cellStyle name="Обычный 6 4 2 3 2 4 2" xfId="9150" xr:uid="{EFBDC64C-1120-4C12-A117-09FAE7D5E1DD}"/>
    <cellStyle name="Обычный 6 4 2 3 2 5" xfId="4377" xr:uid="{00000000-0005-0000-0000-0000460D0000}"/>
    <cellStyle name="Обычный 6 4 2 3 2 5 2" xfId="10394" xr:uid="{D9E1AADA-D262-4F1F-A312-A48D45BA905F}"/>
    <cellStyle name="Обычный 6 4 2 3 2 6" xfId="5621" xr:uid="{00000000-0005-0000-0000-0000470D0000}"/>
    <cellStyle name="Обычный 6 4 2 3 2 6 2" xfId="11638" xr:uid="{9F4A4DD7-7882-4C86-AF17-E881F40A3D6A}"/>
    <cellStyle name="Обычный 6 4 2 3 2 7" xfId="1886" xr:uid="{00000000-0005-0000-0000-0000480D0000}"/>
    <cellStyle name="Обычный 6 4 2 3 2 7 2" xfId="7906" xr:uid="{3CF24B5A-F931-4A81-B4DD-68F2A0DCCDFC}"/>
    <cellStyle name="Обычный 6 4 2 3 2 8" xfId="7079" xr:uid="{BF1BFE53-3B65-425C-BD64-E62EE93B631A}"/>
    <cellStyle name="Обычный 6 4 2 3 3" xfId="845" xr:uid="{00000000-0005-0000-0000-0000490D0000}"/>
    <cellStyle name="Обычный 6 4 2 3 3 2" xfId="3338" xr:uid="{00000000-0005-0000-0000-00004A0D0000}"/>
    <cellStyle name="Обычный 6 4 2 3 3 2 2" xfId="9355" xr:uid="{0F259A93-EF0D-4F28-949B-5251CEB466C6}"/>
    <cellStyle name="Обычный 6 4 2 3 3 3" xfId="4582" xr:uid="{00000000-0005-0000-0000-00004B0D0000}"/>
    <cellStyle name="Обычный 6 4 2 3 3 3 2" xfId="10599" xr:uid="{6A1EE896-266E-4BF7-B258-3C592C1297C0}"/>
    <cellStyle name="Обычный 6 4 2 3 3 4" xfId="5826" xr:uid="{00000000-0005-0000-0000-00004C0D0000}"/>
    <cellStyle name="Обычный 6 4 2 3 3 4 2" xfId="11843" xr:uid="{16CE453C-8B0E-4E18-9185-4E4DD10F1472}"/>
    <cellStyle name="Обычный 6 4 2 3 3 5" xfId="2091" xr:uid="{00000000-0005-0000-0000-00004D0D0000}"/>
    <cellStyle name="Обычный 6 4 2 3 3 5 2" xfId="8111" xr:uid="{9D534033-26CF-4282-95DD-5364E7458471}"/>
    <cellStyle name="Обычный 6 4 2 3 3 6" xfId="6874" xr:uid="{89A578F0-F3EF-49CE-B397-0996F2F082EE}"/>
    <cellStyle name="Обычный 6 4 2 3 4" xfId="1258" xr:uid="{00000000-0005-0000-0000-00004E0D0000}"/>
    <cellStyle name="Обычный 6 4 2 3 4 2" xfId="3749" xr:uid="{00000000-0005-0000-0000-00004F0D0000}"/>
    <cellStyle name="Обычный 6 4 2 3 4 2 2" xfId="9766" xr:uid="{9747FAED-F6C1-4807-B39E-CB2A79179071}"/>
    <cellStyle name="Обычный 6 4 2 3 4 3" xfId="4993" xr:uid="{00000000-0005-0000-0000-0000500D0000}"/>
    <cellStyle name="Обычный 6 4 2 3 4 3 2" xfId="11010" xr:uid="{365C20AC-F5C6-4B76-B70F-98C50BBA245B}"/>
    <cellStyle name="Обычный 6 4 2 3 4 4" xfId="6237" xr:uid="{00000000-0005-0000-0000-0000510D0000}"/>
    <cellStyle name="Обычный 6 4 2 3 4 4 2" xfId="12254" xr:uid="{6B5E1192-031F-48FC-AD90-8CFD2ADDC55C}"/>
    <cellStyle name="Обычный 6 4 2 3 4 5" xfId="2502" xr:uid="{00000000-0005-0000-0000-0000520D0000}"/>
    <cellStyle name="Обычный 6 4 2 3 4 5 2" xfId="8522" xr:uid="{05C49CA1-3693-47D1-8D3D-349BC2E28675}"/>
    <cellStyle name="Обычный 6 4 2 3 4 6" xfId="7284" xr:uid="{4388F49F-41E7-4F9B-A687-6E1E3CD89A3E}"/>
    <cellStyle name="Обычный 6 4 2 3 5" xfId="2927" xr:uid="{00000000-0005-0000-0000-0000530D0000}"/>
    <cellStyle name="Обычный 6 4 2 3 5 2" xfId="8944" xr:uid="{6D96D22F-08A3-4E0E-996F-BB5619E08F45}"/>
    <cellStyle name="Обычный 6 4 2 3 6" xfId="4171" xr:uid="{00000000-0005-0000-0000-0000540D0000}"/>
    <cellStyle name="Обычный 6 4 2 3 6 2" xfId="10188" xr:uid="{A627EAF5-3483-474F-B1B1-ECD5087A1589}"/>
    <cellStyle name="Обычный 6 4 2 3 7" xfId="5415" xr:uid="{00000000-0005-0000-0000-0000550D0000}"/>
    <cellStyle name="Обычный 6 4 2 3 7 2" xfId="11432" xr:uid="{1C28C77B-AEFF-4F6F-8ABF-5EBC4B068BF5}"/>
    <cellStyle name="Обычный 6 4 2 3 8" xfId="1679" xr:uid="{00000000-0005-0000-0000-0000560D0000}"/>
    <cellStyle name="Обычный 6 4 2 3 8 2" xfId="7700" xr:uid="{96ED9F71-043D-459D-9049-6D58D031411E}"/>
    <cellStyle name="Обычный 6 4 2 3 9" xfId="6667" xr:uid="{78EDD976-C21A-4412-AF15-9F5247C0A812}"/>
    <cellStyle name="Обычный 6 4 2 4" xfId="1051" xr:uid="{00000000-0005-0000-0000-0000570D0000}"/>
    <cellStyle name="Обычный 6 4 2 4 2" xfId="1461" xr:uid="{00000000-0005-0000-0000-0000580D0000}"/>
    <cellStyle name="Обычный 6 4 2 4 2 2" xfId="3542" xr:uid="{00000000-0005-0000-0000-0000590D0000}"/>
    <cellStyle name="Обычный 6 4 2 4 2 2 2" xfId="9559" xr:uid="{1A532DAC-A634-42A7-A887-4906984CEF23}"/>
    <cellStyle name="Обычный 6 4 2 4 2 3" xfId="4786" xr:uid="{00000000-0005-0000-0000-00005A0D0000}"/>
    <cellStyle name="Обычный 6 4 2 4 2 3 2" xfId="10803" xr:uid="{896A88AD-1ABE-488C-ADD6-032A23A13714}"/>
    <cellStyle name="Обычный 6 4 2 4 2 4" xfId="6030" xr:uid="{00000000-0005-0000-0000-00005B0D0000}"/>
    <cellStyle name="Обычный 6 4 2 4 2 4 2" xfId="12047" xr:uid="{A8160CE6-FE53-49F1-983A-3BBF1A3F171F}"/>
    <cellStyle name="Обычный 6 4 2 4 2 5" xfId="2295" xr:uid="{00000000-0005-0000-0000-00005C0D0000}"/>
    <cellStyle name="Обычный 6 4 2 4 2 5 2" xfId="8315" xr:uid="{4924605D-109A-41E1-A410-136AE38D15B0}"/>
    <cellStyle name="Обычный 6 4 2 4 2 6" xfId="7487" xr:uid="{B937ED4B-36E0-49A3-9AD9-B7A76C56A9BE}"/>
    <cellStyle name="Обычный 6 4 2 4 3" xfId="2706" xr:uid="{00000000-0005-0000-0000-00005D0D0000}"/>
    <cellStyle name="Обычный 6 4 2 4 3 2" xfId="3953" xr:uid="{00000000-0005-0000-0000-00005E0D0000}"/>
    <cellStyle name="Обычный 6 4 2 4 3 2 2" xfId="9970" xr:uid="{68AB62E5-371A-4A0C-BBBE-1099C9EBB60C}"/>
    <cellStyle name="Обычный 6 4 2 4 3 3" xfId="5197" xr:uid="{00000000-0005-0000-0000-00005F0D0000}"/>
    <cellStyle name="Обычный 6 4 2 4 3 3 2" xfId="11214" xr:uid="{97BDC37F-8AF7-4D02-B422-6C92521CD1CB}"/>
    <cellStyle name="Обычный 6 4 2 4 3 4" xfId="6441" xr:uid="{00000000-0005-0000-0000-0000600D0000}"/>
    <cellStyle name="Обычный 6 4 2 4 3 4 2" xfId="12458" xr:uid="{A451DED4-2472-4AD2-948D-0AFD78E38A43}"/>
    <cellStyle name="Обычный 6 4 2 4 3 5" xfId="8726" xr:uid="{D77CCFC5-17BF-4607-B6E6-66C0C9E8BD87}"/>
    <cellStyle name="Обычный 6 4 2 4 4" xfId="3131" xr:uid="{00000000-0005-0000-0000-0000610D0000}"/>
    <cellStyle name="Обычный 6 4 2 4 4 2" xfId="9148" xr:uid="{C6D50639-31EC-46D8-8736-D20EBD612F13}"/>
    <cellStyle name="Обычный 6 4 2 4 5" xfId="4375" xr:uid="{00000000-0005-0000-0000-0000620D0000}"/>
    <cellStyle name="Обычный 6 4 2 4 5 2" xfId="10392" xr:uid="{38AD34AF-9969-456E-8870-E9F4EC2BF3DB}"/>
    <cellStyle name="Обычный 6 4 2 4 6" xfId="5619" xr:uid="{00000000-0005-0000-0000-0000630D0000}"/>
    <cellStyle name="Обычный 6 4 2 4 6 2" xfId="11636" xr:uid="{7F4E5BC3-A41C-43DA-A8CD-3D9DFBB80265}"/>
    <cellStyle name="Обычный 6 4 2 4 7" xfId="1884" xr:uid="{00000000-0005-0000-0000-0000640D0000}"/>
    <cellStyle name="Обычный 6 4 2 4 7 2" xfId="7904" xr:uid="{644FBA60-C55C-48E4-92C7-EB4C39A752F1}"/>
    <cellStyle name="Обычный 6 4 2 4 8" xfId="7077" xr:uid="{86EF2D59-46B8-4550-B5DA-1E8C72306ED2}"/>
    <cellStyle name="Обычный 6 4 2 5" xfId="843" xr:uid="{00000000-0005-0000-0000-0000650D0000}"/>
    <cellStyle name="Обычный 6 4 2 5 2" xfId="3336" xr:uid="{00000000-0005-0000-0000-0000660D0000}"/>
    <cellStyle name="Обычный 6 4 2 5 2 2" xfId="9353" xr:uid="{75979B2D-7BBB-40E0-A870-DB776C5A47F3}"/>
    <cellStyle name="Обычный 6 4 2 5 3" xfId="4580" xr:uid="{00000000-0005-0000-0000-0000670D0000}"/>
    <cellStyle name="Обычный 6 4 2 5 3 2" xfId="10597" xr:uid="{80FCBD1B-EFA4-4E99-A5F6-C6FEE668F8E6}"/>
    <cellStyle name="Обычный 6 4 2 5 4" xfId="5824" xr:uid="{00000000-0005-0000-0000-0000680D0000}"/>
    <cellStyle name="Обычный 6 4 2 5 4 2" xfId="11841" xr:uid="{50FD903E-48D6-487C-9A9F-8FAA99EEEBBB}"/>
    <cellStyle name="Обычный 6 4 2 5 5" xfId="2089" xr:uid="{00000000-0005-0000-0000-0000690D0000}"/>
    <cellStyle name="Обычный 6 4 2 5 5 2" xfId="8109" xr:uid="{1C6EC34C-A4CE-44C8-B4F8-B8A93DB60CB1}"/>
    <cellStyle name="Обычный 6 4 2 5 6" xfId="6872" xr:uid="{B596368D-D439-42B2-8B5A-F9FA52D0B2A1}"/>
    <cellStyle name="Обычный 6 4 2 6" xfId="1256" xr:uid="{00000000-0005-0000-0000-00006A0D0000}"/>
    <cellStyle name="Обычный 6 4 2 6 2" xfId="3747" xr:uid="{00000000-0005-0000-0000-00006B0D0000}"/>
    <cellStyle name="Обычный 6 4 2 6 2 2" xfId="9764" xr:uid="{B15E0EDE-DEE2-430B-AA60-8822563FDB94}"/>
    <cellStyle name="Обычный 6 4 2 6 3" xfId="4991" xr:uid="{00000000-0005-0000-0000-00006C0D0000}"/>
    <cellStyle name="Обычный 6 4 2 6 3 2" xfId="11008" xr:uid="{C689AE23-DE04-4270-916D-07A4DF1A2A6C}"/>
    <cellStyle name="Обычный 6 4 2 6 4" xfId="6235" xr:uid="{00000000-0005-0000-0000-00006D0D0000}"/>
    <cellStyle name="Обычный 6 4 2 6 4 2" xfId="12252" xr:uid="{388500F7-534F-4696-9C86-1BEC2166D613}"/>
    <cellStyle name="Обычный 6 4 2 6 5" xfId="2500" xr:uid="{00000000-0005-0000-0000-00006E0D0000}"/>
    <cellStyle name="Обычный 6 4 2 6 5 2" xfId="8520" xr:uid="{910B06B2-2089-4BA6-B4A2-579DA3C1B9C6}"/>
    <cellStyle name="Обычный 6 4 2 6 6" xfId="7282" xr:uid="{7AE07B2A-E8A1-4530-BB86-C926B0E845A7}"/>
    <cellStyle name="Обычный 6 4 2 7" xfId="2925" xr:uid="{00000000-0005-0000-0000-00006F0D0000}"/>
    <cellStyle name="Обычный 6 4 2 7 2" xfId="8942" xr:uid="{09AB61CC-C79B-4EB9-8C75-DB802F9A8D78}"/>
    <cellStyle name="Обычный 6 4 2 8" xfId="4169" xr:uid="{00000000-0005-0000-0000-0000700D0000}"/>
    <cellStyle name="Обычный 6 4 2 8 2" xfId="10186" xr:uid="{8B0B183C-AB6A-494C-8C63-8BF557E5A0AD}"/>
    <cellStyle name="Обычный 6 4 2 9" xfId="5413" xr:uid="{00000000-0005-0000-0000-0000710D0000}"/>
    <cellStyle name="Обычный 6 4 2 9 2" xfId="11430" xr:uid="{390C8DA4-AD4F-486B-90C0-E7608ABE2F74}"/>
    <cellStyle name="Обычный 6 4 3" xfId="626" xr:uid="{00000000-0005-0000-0000-0000720D0000}"/>
    <cellStyle name="Обычный 6 4 3 2" xfId="1054" xr:uid="{00000000-0005-0000-0000-0000730D0000}"/>
    <cellStyle name="Обычный 6 4 3 2 2" xfId="1464" xr:uid="{00000000-0005-0000-0000-0000740D0000}"/>
    <cellStyle name="Обычный 6 4 3 2 2 2" xfId="3545" xr:uid="{00000000-0005-0000-0000-0000750D0000}"/>
    <cellStyle name="Обычный 6 4 3 2 2 2 2" xfId="9562" xr:uid="{12D8A0C4-6B16-4EDB-A8E5-8F2F1EDB3EE5}"/>
    <cellStyle name="Обычный 6 4 3 2 2 3" xfId="4789" xr:uid="{00000000-0005-0000-0000-0000760D0000}"/>
    <cellStyle name="Обычный 6 4 3 2 2 3 2" xfId="10806" xr:uid="{43D168C4-62D3-400D-8FD5-2F65E530FD1A}"/>
    <cellStyle name="Обычный 6 4 3 2 2 4" xfId="6033" xr:uid="{00000000-0005-0000-0000-0000770D0000}"/>
    <cellStyle name="Обычный 6 4 3 2 2 4 2" xfId="12050" xr:uid="{ADDB2D22-493B-4D95-B01C-5F4D464F6919}"/>
    <cellStyle name="Обычный 6 4 3 2 2 5" xfId="2298" xr:uid="{00000000-0005-0000-0000-0000780D0000}"/>
    <cellStyle name="Обычный 6 4 3 2 2 5 2" xfId="8318" xr:uid="{C87B4D17-63E5-450C-B992-46DE21E81D80}"/>
    <cellStyle name="Обычный 6 4 3 2 2 6" xfId="7490" xr:uid="{BC3C81AD-A8F9-44D0-BBE4-3DB73457DC35}"/>
    <cellStyle name="Обычный 6 4 3 2 3" xfId="2709" xr:uid="{00000000-0005-0000-0000-0000790D0000}"/>
    <cellStyle name="Обычный 6 4 3 2 3 2" xfId="3956" xr:uid="{00000000-0005-0000-0000-00007A0D0000}"/>
    <cellStyle name="Обычный 6 4 3 2 3 2 2" xfId="9973" xr:uid="{BA536C26-1ADA-43EE-A369-B22115AF347C}"/>
    <cellStyle name="Обычный 6 4 3 2 3 3" xfId="5200" xr:uid="{00000000-0005-0000-0000-00007B0D0000}"/>
    <cellStyle name="Обычный 6 4 3 2 3 3 2" xfId="11217" xr:uid="{245C1BF1-5936-4CDE-8F6B-685944EEF62A}"/>
    <cellStyle name="Обычный 6 4 3 2 3 4" xfId="6444" xr:uid="{00000000-0005-0000-0000-00007C0D0000}"/>
    <cellStyle name="Обычный 6 4 3 2 3 4 2" xfId="12461" xr:uid="{C4716464-CC33-42B8-A36F-4B02A16196DB}"/>
    <cellStyle name="Обычный 6 4 3 2 3 5" xfId="8729" xr:uid="{B38FFC19-5E4A-43D7-90CC-D915B8E94500}"/>
    <cellStyle name="Обычный 6 4 3 2 4" xfId="3134" xr:uid="{00000000-0005-0000-0000-00007D0D0000}"/>
    <cellStyle name="Обычный 6 4 3 2 4 2" xfId="9151" xr:uid="{E2A4977D-27EC-4B2F-8EC8-CC1E0ADCBCDA}"/>
    <cellStyle name="Обычный 6 4 3 2 5" xfId="4378" xr:uid="{00000000-0005-0000-0000-00007E0D0000}"/>
    <cellStyle name="Обычный 6 4 3 2 5 2" xfId="10395" xr:uid="{A743C14A-5DF7-4CBF-844F-450FEC0B29AA}"/>
    <cellStyle name="Обычный 6 4 3 2 6" xfId="5622" xr:uid="{00000000-0005-0000-0000-00007F0D0000}"/>
    <cellStyle name="Обычный 6 4 3 2 6 2" xfId="11639" xr:uid="{9C1A9D32-DF70-4EA1-8F8D-04B864890AEB}"/>
    <cellStyle name="Обычный 6 4 3 2 7" xfId="1887" xr:uid="{00000000-0005-0000-0000-0000800D0000}"/>
    <cellStyle name="Обычный 6 4 3 2 7 2" xfId="7907" xr:uid="{D71A0C24-7667-48E6-A16C-A8376931C090}"/>
    <cellStyle name="Обычный 6 4 3 2 8" xfId="7080" xr:uid="{87265B7D-15BC-4EF5-9393-7197598E53F9}"/>
    <cellStyle name="Обычный 6 4 3 3" xfId="846" xr:uid="{00000000-0005-0000-0000-0000810D0000}"/>
    <cellStyle name="Обычный 6 4 3 3 2" xfId="3339" xr:uid="{00000000-0005-0000-0000-0000820D0000}"/>
    <cellStyle name="Обычный 6 4 3 3 2 2" xfId="9356" xr:uid="{60576CB3-F7F5-4E0E-8A91-9A742008E134}"/>
    <cellStyle name="Обычный 6 4 3 3 3" xfId="4583" xr:uid="{00000000-0005-0000-0000-0000830D0000}"/>
    <cellStyle name="Обычный 6 4 3 3 3 2" xfId="10600" xr:uid="{F74DCBFF-E60E-4487-9F41-FE1D6771347E}"/>
    <cellStyle name="Обычный 6 4 3 3 4" xfId="5827" xr:uid="{00000000-0005-0000-0000-0000840D0000}"/>
    <cellStyle name="Обычный 6 4 3 3 4 2" xfId="11844" xr:uid="{94AD4D9A-3057-4256-A4DB-5D670207CD22}"/>
    <cellStyle name="Обычный 6 4 3 3 5" xfId="2092" xr:uid="{00000000-0005-0000-0000-0000850D0000}"/>
    <cellStyle name="Обычный 6 4 3 3 5 2" xfId="8112" xr:uid="{89BE246E-8497-4F31-BD28-94A5E6FCFEF9}"/>
    <cellStyle name="Обычный 6 4 3 3 6" xfId="6875" xr:uid="{D06F14FB-B177-47C4-8CE5-1A07FB076878}"/>
    <cellStyle name="Обычный 6 4 3 4" xfId="1259" xr:uid="{00000000-0005-0000-0000-0000860D0000}"/>
    <cellStyle name="Обычный 6 4 3 4 2" xfId="3750" xr:uid="{00000000-0005-0000-0000-0000870D0000}"/>
    <cellStyle name="Обычный 6 4 3 4 2 2" xfId="9767" xr:uid="{7023D228-8F62-4714-9394-B4CD31232F36}"/>
    <cellStyle name="Обычный 6 4 3 4 3" xfId="4994" xr:uid="{00000000-0005-0000-0000-0000880D0000}"/>
    <cellStyle name="Обычный 6 4 3 4 3 2" xfId="11011" xr:uid="{F40355C1-46C1-47D0-86E3-2B3779361D96}"/>
    <cellStyle name="Обычный 6 4 3 4 4" xfId="6238" xr:uid="{00000000-0005-0000-0000-0000890D0000}"/>
    <cellStyle name="Обычный 6 4 3 4 4 2" xfId="12255" xr:uid="{1B5ADF7D-4CB9-4AB7-8994-3568F6A41B43}"/>
    <cellStyle name="Обычный 6 4 3 4 5" xfId="2503" xr:uid="{00000000-0005-0000-0000-00008A0D0000}"/>
    <cellStyle name="Обычный 6 4 3 4 5 2" xfId="8523" xr:uid="{4D7E7B35-B403-43EC-BB89-A6B0F8C8C2F5}"/>
    <cellStyle name="Обычный 6 4 3 4 6" xfId="7285" xr:uid="{DE95E1DD-FE31-46B6-8074-5E5AE659D264}"/>
    <cellStyle name="Обычный 6 4 3 5" xfId="2928" xr:uid="{00000000-0005-0000-0000-00008B0D0000}"/>
    <cellStyle name="Обычный 6 4 3 5 2" xfId="8945" xr:uid="{E97FD5E8-B209-4012-875A-FB79DC6A5528}"/>
    <cellStyle name="Обычный 6 4 3 6" xfId="4172" xr:uid="{00000000-0005-0000-0000-00008C0D0000}"/>
    <cellStyle name="Обычный 6 4 3 6 2" xfId="10189" xr:uid="{E4860B70-597B-41DB-8985-EBE88189318B}"/>
    <cellStyle name="Обычный 6 4 3 7" xfId="5416" xr:uid="{00000000-0005-0000-0000-00008D0D0000}"/>
    <cellStyle name="Обычный 6 4 3 7 2" xfId="11433" xr:uid="{381D1C88-BD87-482C-906E-CE07A460174E}"/>
    <cellStyle name="Обычный 6 4 3 8" xfId="1680" xr:uid="{00000000-0005-0000-0000-00008E0D0000}"/>
    <cellStyle name="Обычный 6 4 3 8 2" xfId="7701" xr:uid="{0B37317B-FBA8-4950-BFB2-38972EC88171}"/>
    <cellStyle name="Обычный 6 4 3 9" xfId="6668" xr:uid="{28B373A9-A0E7-43C5-98E2-01B91938535F}"/>
    <cellStyle name="Обычный 6 4 4" xfId="627" xr:uid="{00000000-0005-0000-0000-00008F0D0000}"/>
    <cellStyle name="Обычный 6 4 4 2" xfId="1055" xr:uid="{00000000-0005-0000-0000-0000900D0000}"/>
    <cellStyle name="Обычный 6 4 4 2 2" xfId="1465" xr:uid="{00000000-0005-0000-0000-0000910D0000}"/>
    <cellStyle name="Обычный 6 4 4 2 2 2" xfId="3546" xr:uid="{00000000-0005-0000-0000-0000920D0000}"/>
    <cellStyle name="Обычный 6 4 4 2 2 2 2" xfId="9563" xr:uid="{66800EE0-2BAD-4EB0-9CD1-3A03652142C7}"/>
    <cellStyle name="Обычный 6 4 4 2 2 3" xfId="4790" xr:uid="{00000000-0005-0000-0000-0000930D0000}"/>
    <cellStyle name="Обычный 6 4 4 2 2 3 2" xfId="10807" xr:uid="{6F62F75E-D61F-41E8-A12E-06F2AD68F881}"/>
    <cellStyle name="Обычный 6 4 4 2 2 4" xfId="6034" xr:uid="{00000000-0005-0000-0000-0000940D0000}"/>
    <cellStyle name="Обычный 6 4 4 2 2 4 2" xfId="12051" xr:uid="{3A9A5423-B064-4406-9DCD-DC98D158EC17}"/>
    <cellStyle name="Обычный 6 4 4 2 2 5" xfId="2299" xr:uid="{00000000-0005-0000-0000-0000950D0000}"/>
    <cellStyle name="Обычный 6 4 4 2 2 5 2" xfId="8319" xr:uid="{29D4545C-6444-4F24-961D-7700DECD5B80}"/>
    <cellStyle name="Обычный 6 4 4 2 2 6" xfId="7491" xr:uid="{FD632BAD-8D87-4DDC-A8A1-CF59D9D11153}"/>
    <cellStyle name="Обычный 6 4 4 2 3" xfId="2710" xr:uid="{00000000-0005-0000-0000-0000960D0000}"/>
    <cellStyle name="Обычный 6 4 4 2 3 2" xfId="3957" xr:uid="{00000000-0005-0000-0000-0000970D0000}"/>
    <cellStyle name="Обычный 6 4 4 2 3 2 2" xfId="9974" xr:uid="{916FEF6B-869E-498E-A574-2CDCED9E6917}"/>
    <cellStyle name="Обычный 6 4 4 2 3 3" xfId="5201" xr:uid="{00000000-0005-0000-0000-0000980D0000}"/>
    <cellStyle name="Обычный 6 4 4 2 3 3 2" xfId="11218" xr:uid="{106CBE7C-EE3B-4925-ADD8-D841372BC7FE}"/>
    <cellStyle name="Обычный 6 4 4 2 3 4" xfId="6445" xr:uid="{00000000-0005-0000-0000-0000990D0000}"/>
    <cellStyle name="Обычный 6 4 4 2 3 4 2" xfId="12462" xr:uid="{D4D79E86-B3C3-4D38-AC14-471C1D808EBF}"/>
    <cellStyle name="Обычный 6 4 4 2 3 5" xfId="8730" xr:uid="{BCB001A9-1C31-4071-84EE-FE86066EE4B6}"/>
    <cellStyle name="Обычный 6 4 4 2 4" xfId="3135" xr:uid="{00000000-0005-0000-0000-00009A0D0000}"/>
    <cellStyle name="Обычный 6 4 4 2 4 2" xfId="9152" xr:uid="{A6EB6FE8-D20E-4A4D-8552-8DECF34170A6}"/>
    <cellStyle name="Обычный 6 4 4 2 5" xfId="4379" xr:uid="{00000000-0005-0000-0000-00009B0D0000}"/>
    <cellStyle name="Обычный 6 4 4 2 5 2" xfId="10396" xr:uid="{B7C64850-8789-4083-97AC-DE7D64A75AFE}"/>
    <cellStyle name="Обычный 6 4 4 2 6" xfId="5623" xr:uid="{00000000-0005-0000-0000-00009C0D0000}"/>
    <cellStyle name="Обычный 6 4 4 2 6 2" xfId="11640" xr:uid="{F3532BFF-8B9A-433E-A28F-D360D2DB34A9}"/>
    <cellStyle name="Обычный 6 4 4 2 7" xfId="1888" xr:uid="{00000000-0005-0000-0000-00009D0D0000}"/>
    <cellStyle name="Обычный 6 4 4 2 7 2" xfId="7908" xr:uid="{456C934E-0FD4-4C1B-932E-50F2B4AA2ACF}"/>
    <cellStyle name="Обычный 6 4 4 2 8" xfId="7081" xr:uid="{BA701763-CD83-4B0F-8B7D-160DCEB0DB5A}"/>
    <cellStyle name="Обычный 6 4 4 3" xfId="847" xr:uid="{00000000-0005-0000-0000-00009E0D0000}"/>
    <cellStyle name="Обычный 6 4 4 3 2" xfId="3340" xr:uid="{00000000-0005-0000-0000-00009F0D0000}"/>
    <cellStyle name="Обычный 6 4 4 3 2 2" xfId="9357" xr:uid="{237E53CF-2BE2-45D7-9DBA-88A913CF56B4}"/>
    <cellStyle name="Обычный 6 4 4 3 3" xfId="4584" xr:uid="{00000000-0005-0000-0000-0000A00D0000}"/>
    <cellStyle name="Обычный 6 4 4 3 3 2" xfId="10601" xr:uid="{077A677A-89AD-4715-B7C2-D48F8F7710DB}"/>
    <cellStyle name="Обычный 6 4 4 3 4" xfId="5828" xr:uid="{00000000-0005-0000-0000-0000A10D0000}"/>
    <cellStyle name="Обычный 6 4 4 3 4 2" xfId="11845" xr:uid="{376896BC-3182-4A16-8588-4953639F1B46}"/>
    <cellStyle name="Обычный 6 4 4 3 5" xfId="2093" xr:uid="{00000000-0005-0000-0000-0000A20D0000}"/>
    <cellStyle name="Обычный 6 4 4 3 5 2" xfId="8113" xr:uid="{4253D263-BC9B-4814-814C-5D2DD9BF091D}"/>
    <cellStyle name="Обычный 6 4 4 3 6" xfId="6876" xr:uid="{707CD601-5E20-47A8-B084-829625C5F74A}"/>
    <cellStyle name="Обычный 6 4 4 4" xfId="1260" xr:uid="{00000000-0005-0000-0000-0000A30D0000}"/>
    <cellStyle name="Обычный 6 4 4 4 2" xfId="3751" xr:uid="{00000000-0005-0000-0000-0000A40D0000}"/>
    <cellStyle name="Обычный 6 4 4 4 2 2" xfId="9768" xr:uid="{57FD7DB1-02B7-4E44-B3DC-480F316A10B6}"/>
    <cellStyle name="Обычный 6 4 4 4 3" xfId="4995" xr:uid="{00000000-0005-0000-0000-0000A50D0000}"/>
    <cellStyle name="Обычный 6 4 4 4 3 2" xfId="11012" xr:uid="{68C4D427-418D-4AE1-8EC1-2945B9494863}"/>
    <cellStyle name="Обычный 6 4 4 4 4" xfId="6239" xr:uid="{00000000-0005-0000-0000-0000A60D0000}"/>
    <cellStyle name="Обычный 6 4 4 4 4 2" xfId="12256" xr:uid="{B9C330FA-BFE9-43EF-90BB-37AC75292BF4}"/>
    <cellStyle name="Обычный 6 4 4 4 5" xfId="2504" xr:uid="{00000000-0005-0000-0000-0000A70D0000}"/>
    <cellStyle name="Обычный 6 4 4 4 5 2" xfId="8524" xr:uid="{845ED2AB-2C2F-4EF4-9491-FAF3AB44B9C5}"/>
    <cellStyle name="Обычный 6 4 4 4 6" xfId="7286" xr:uid="{F832A9BB-C372-458C-820B-565C3E01CBBC}"/>
    <cellStyle name="Обычный 6 4 4 5" xfId="2929" xr:uid="{00000000-0005-0000-0000-0000A80D0000}"/>
    <cellStyle name="Обычный 6 4 4 5 2" xfId="8946" xr:uid="{EAB8D2B5-EF86-4735-94B0-2239D13527BD}"/>
    <cellStyle name="Обычный 6 4 4 6" xfId="4173" xr:uid="{00000000-0005-0000-0000-0000A90D0000}"/>
    <cellStyle name="Обычный 6 4 4 6 2" xfId="10190" xr:uid="{B501F464-F6E5-4803-ABA3-19E251AB0B62}"/>
    <cellStyle name="Обычный 6 4 4 7" xfId="5417" xr:uid="{00000000-0005-0000-0000-0000AA0D0000}"/>
    <cellStyle name="Обычный 6 4 4 7 2" xfId="11434" xr:uid="{97325389-8F7F-40F8-95E4-BDDB1A9BEFA8}"/>
    <cellStyle name="Обычный 6 4 4 8" xfId="1681" xr:uid="{00000000-0005-0000-0000-0000AB0D0000}"/>
    <cellStyle name="Обычный 6 4 4 8 2" xfId="7702" xr:uid="{71A3A586-24C7-4B91-BC5C-3B48C8528AFB}"/>
    <cellStyle name="Обычный 6 4 4 9" xfId="6669" xr:uid="{C7327B9A-B35D-4682-9A0E-663171601300}"/>
    <cellStyle name="Обычный 6 4 5" xfId="922" xr:uid="{00000000-0005-0000-0000-0000AC0D0000}"/>
    <cellStyle name="Обычный 6 4 5 2" xfId="1332" xr:uid="{00000000-0005-0000-0000-0000AD0D0000}"/>
    <cellStyle name="Обычный 6 4 5 2 2" xfId="3413" xr:uid="{00000000-0005-0000-0000-0000AE0D0000}"/>
    <cellStyle name="Обычный 6 4 5 2 2 2" xfId="9430" xr:uid="{4EA798AE-D741-4822-A791-8BC009A30DA8}"/>
    <cellStyle name="Обычный 6 4 5 2 3" xfId="4657" xr:uid="{00000000-0005-0000-0000-0000AF0D0000}"/>
    <cellStyle name="Обычный 6 4 5 2 3 2" xfId="10674" xr:uid="{2D777B43-F078-4FE6-BF45-5B8240176FA7}"/>
    <cellStyle name="Обычный 6 4 5 2 4" xfId="5901" xr:uid="{00000000-0005-0000-0000-0000B00D0000}"/>
    <cellStyle name="Обычный 6 4 5 2 4 2" xfId="11918" xr:uid="{AB436256-2630-40CF-8AF2-78D55F46D043}"/>
    <cellStyle name="Обычный 6 4 5 2 5" xfId="2166" xr:uid="{00000000-0005-0000-0000-0000B10D0000}"/>
    <cellStyle name="Обычный 6 4 5 2 5 2" xfId="8186" xr:uid="{95113282-498A-4100-B535-178D32FE6A28}"/>
    <cellStyle name="Обычный 6 4 5 2 6" xfId="7358" xr:uid="{00399BBB-0E38-49BC-A986-8B1AB2E61FDB}"/>
    <cellStyle name="Обычный 6 4 5 3" xfId="2577" xr:uid="{00000000-0005-0000-0000-0000B20D0000}"/>
    <cellStyle name="Обычный 6 4 5 3 2" xfId="3824" xr:uid="{00000000-0005-0000-0000-0000B30D0000}"/>
    <cellStyle name="Обычный 6 4 5 3 2 2" xfId="9841" xr:uid="{20A48A38-2BBD-4582-8796-4708D231A1D0}"/>
    <cellStyle name="Обычный 6 4 5 3 3" xfId="5068" xr:uid="{00000000-0005-0000-0000-0000B40D0000}"/>
    <cellStyle name="Обычный 6 4 5 3 3 2" xfId="11085" xr:uid="{285F5456-646A-4211-88FA-BF21EE3899CF}"/>
    <cellStyle name="Обычный 6 4 5 3 4" xfId="6312" xr:uid="{00000000-0005-0000-0000-0000B50D0000}"/>
    <cellStyle name="Обычный 6 4 5 3 4 2" xfId="12329" xr:uid="{121BBE2F-7D4F-4C05-B33C-1188187C8749}"/>
    <cellStyle name="Обычный 6 4 5 3 5" xfId="8597" xr:uid="{ADB13EB7-7131-4CD2-B5FA-CB8F450C581C}"/>
    <cellStyle name="Обычный 6 4 5 4" xfId="3002" xr:uid="{00000000-0005-0000-0000-0000B60D0000}"/>
    <cellStyle name="Обычный 6 4 5 4 2" xfId="9019" xr:uid="{F7750295-94C0-4ED8-8395-EA9A0D33821B}"/>
    <cellStyle name="Обычный 6 4 5 5" xfId="4246" xr:uid="{00000000-0005-0000-0000-0000B70D0000}"/>
    <cellStyle name="Обычный 6 4 5 5 2" xfId="10263" xr:uid="{3896C6A9-2B28-4D96-97B4-D15926A07433}"/>
    <cellStyle name="Обычный 6 4 5 6" xfId="5490" xr:uid="{00000000-0005-0000-0000-0000B80D0000}"/>
    <cellStyle name="Обычный 6 4 5 6 2" xfId="11507" xr:uid="{46AD23ED-54E3-43B7-82CC-C7501434398F}"/>
    <cellStyle name="Обычный 6 4 5 7" xfId="1755" xr:uid="{00000000-0005-0000-0000-0000B90D0000}"/>
    <cellStyle name="Обычный 6 4 5 7 2" xfId="7775" xr:uid="{171451B9-CD05-4064-B68A-0C97694241C3}"/>
    <cellStyle name="Обычный 6 4 5 8" xfId="6948" xr:uid="{74BA4D9F-FE36-42EC-AB34-0C104102A6F1}"/>
    <cellStyle name="Обычный 6 4 6" xfId="714" xr:uid="{00000000-0005-0000-0000-0000BA0D0000}"/>
    <cellStyle name="Обычный 6 4 6 2" xfId="3207" xr:uid="{00000000-0005-0000-0000-0000BB0D0000}"/>
    <cellStyle name="Обычный 6 4 6 2 2" xfId="9224" xr:uid="{A1D01F50-E2AE-4FAE-9AE2-6EFD001625F4}"/>
    <cellStyle name="Обычный 6 4 6 3" xfId="4451" xr:uid="{00000000-0005-0000-0000-0000BC0D0000}"/>
    <cellStyle name="Обычный 6 4 6 3 2" xfId="10468" xr:uid="{D404F0FC-5A85-4BF8-BBE9-B601116B9171}"/>
    <cellStyle name="Обычный 6 4 6 4" xfId="5695" xr:uid="{00000000-0005-0000-0000-0000BD0D0000}"/>
    <cellStyle name="Обычный 6 4 6 4 2" xfId="11712" xr:uid="{FE805CBB-78E2-41E9-A462-773AAD569AE3}"/>
    <cellStyle name="Обычный 6 4 6 5" xfId="1960" xr:uid="{00000000-0005-0000-0000-0000BE0D0000}"/>
    <cellStyle name="Обычный 6 4 6 5 2" xfId="7980" xr:uid="{2F1D0823-FC07-4A63-9C19-B790F4D5344D}"/>
    <cellStyle name="Обычный 6 4 6 6" xfId="6743" xr:uid="{40A12138-4753-409E-9489-B934DBBAA6C6}"/>
    <cellStyle name="Обычный 6 4 7" xfId="1127" xr:uid="{00000000-0005-0000-0000-0000BF0D0000}"/>
    <cellStyle name="Обычный 6 4 7 2" xfId="3618" xr:uid="{00000000-0005-0000-0000-0000C00D0000}"/>
    <cellStyle name="Обычный 6 4 7 2 2" xfId="9635" xr:uid="{3332DEB0-D960-488D-8148-E83CAB22BE35}"/>
    <cellStyle name="Обычный 6 4 7 3" xfId="4862" xr:uid="{00000000-0005-0000-0000-0000C10D0000}"/>
    <cellStyle name="Обычный 6 4 7 3 2" xfId="10879" xr:uid="{22863EE9-DF62-4A46-B3CD-25157877FABF}"/>
    <cellStyle name="Обычный 6 4 7 4" xfId="6106" xr:uid="{00000000-0005-0000-0000-0000C20D0000}"/>
    <cellStyle name="Обычный 6 4 7 4 2" xfId="12123" xr:uid="{2431299D-FE72-4B75-B014-CF185EC1B25C}"/>
    <cellStyle name="Обычный 6 4 7 5" xfId="2371" xr:uid="{00000000-0005-0000-0000-0000C30D0000}"/>
    <cellStyle name="Обычный 6 4 7 5 2" xfId="8391" xr:uid="{C72EB69D-E423-423E-9237-58689B6E61F3}"/>
    <cellStyle name="Обычный 6 4 7 6" xfId="7153" xr:uid="{3E0B18B5-69B1-416B-911C-1FB68B249C33}"/>
    <cellStyle name="Обычный 6 4 8" xfId="2796" xr:uid="{00000000-0005-0000-0000-0000C40D0000}"/>
    <cellStyle name="Обычный 6 4 8 2" xfId="8813" xr:uid="{51ED61F8-43A0-47D4-BB83-4A3A98C25E04}"/>
    <cellStyle name="Обычный 6 4 9" xfId="4040" xr:uid="{00000000-0005-0000-0000-0000C50D0000}"/>
    <cellStyle name="Обычный 6 4 9 2" xfId="10057" xr:uid="{2B6A6D78-EC47-4205-AC75-C05C7E326845}"/>
    <cellStyle name="Обычный 6 5" xfId="116" xr:uid="{00000000-0005-0000-0000-0000C60D0000}"/>
    <cellStyle name="Обычный 6 5 10" xfId="1551" xr:uid="{00000000-0005-0000-0000-0000C70D0000}"/>
    <cellStyle name="Обычный 6 5 10 2" xfId="7572" xr:uid="{030D3116-CBBD-47EB-BEB7-EA242C0BB2D4}"/>
    <cellStyle name="Обычный 6 5 11" xfId="6539" xr:uid="{6FBB66A1-AA40-44DE-91E0-B482DEBFBB37}"/>
    <cellStyle name="Обычный 6 5 2" xfId="628" xr:uid="{00000000-0005-0000-0000-0000C80D0000}"/>
    <cellStyle name="Обычный 6 5 2 2" xfId="1056" xr:uid="{00000000-0005-0000-0000-0000C90D0000}"/>
    <cellStyle name="Обычный 6 5 2 2 2" xfId="1466" xr:uid="{00000000-0005-0000-0000-0000CA0D0000}"/>
    <cellStyle name="Обычный 6 5 2 2 2 2" xfId="3547" xr:uid="{00000000-0005-0000-0000-0000CB0D0000}"/>
    <cellStyle name="Обычный 6 5 2 2 2 2 2" xfId="9564" xr:uid="{887B6482-8636-43C4-9752-539D5557F175}"/>
    <cellStyle name="Обычный 6 5 2 2 2 3" xfId="4791" xr:uid="{00000000-0005-0000-0000-0000CC0D0000}"/>
    <cellStyle name="Обычный 6 5 2 2 2 3 2" xfId="10808" xr:uid="{8FC87B54-9969-4B9D-A170-1304F05E9A89}"/>
    <cellStyle name="Обычный 6 5 2 2 2 4" xfId="6035" xr:uid="{00000000-0005-0000-0000-0000CD0D0000}"/>
    <cellStyle name="Обычный 6 5 2 2 2 4 2" xfId="12052" xr:uid="{491B238F-CD23-4EDD-BD23-5E4602196DFA}"/>
    <cellStyle name="Обычный 6 5 2 2 2 5" xfId="2300" xr:uid="{00000000-0005-0000-0000-0000CE0D0000}"/>
    <cellStyle name="Обычный 6 5 2 2 2 5 2" xfId="8320" xr:uid="{F3F867D6-8485-40D2-A505-52A9E4033CCA}"/>
    <cellStyle name="Обычный 6 5 2 2 2 6" xfId="7492" xr:uid="{313D552D-ADA9-4659-80DF-A5520AEF30B1}"/>
    <cellStyle name="Обычный 6 5 2 2 3" xfId="2711" xr:uid="{00000000-0005-0000-0000-0000CF0D0000}"/>
    <cellStyle name="Обычный 6 5 2 2 3 2" xfId="3958" xr:uid="{00000000-0005-0000-0000-0000D00D0000}"/>
    <cellStyle name="Обычный 6 5 2 2 3 2 2" xfId="9975" xr:uid="{D29E4BBF-7BEA-4AB8-80A0-84C6DA64A927}"/>
    <cellStyle name="Обычный 6 5 2 2 3 3" xfId="5202" xr:uid="{00000000-0005-0000-0000-0000D10D0000}"/>
    <cellStyle name="Обычный 6 5 2 2 3 3 2" xfId="11219" xr:uid="{AFF1E637-BF37-4896-BD4D-D08161E595AC}"/>
    <cellStyle name="Обычный 6 5 2 2 3 4" xfId="6446" xr:uid="{00000000-0005-0000-0000-0000D20D0000}"/>
    <cellStyle name="Обычный 6 5 2 2 3 4 2" xfId="12463" xr:uid="{D8031F36-CAAA-495D-921F-51A9724CE0E3}"/>
    <cellStyle name="Обычный 6 5 2 2 3 5" xfId="8731" xr:uid="{7244CF9A-EB65-4850-BC97-803004FB98D8}"/>
    <cellStyle name="Обычный 6 5 2 2 4" xfId="3136" xr:uid="{00000000-0005-0000-0000-0000D30D0000}"/>
    <cellStyle name="Обычный 6 5 2 2 4 2" xfId="9153" xr:uid="{5ECDE5C8-E54E-493E-8DBD-A2591AB02943}"/>
    <cellStyle name="Обычный 6 5 2 2 5" xfId="4380" xr:uid="{00000000-0005-0000-0000-0000D40D0000}"/>
    <cellStyle name="Обычный 6 5 2 2 5 2" xfId="10397" xr:uid="{35E91694-0E5F-43A6-B0CB-C950DD114664}"/>
    <cellStyle name="Обычный 6 5 2 2 6" xfId="5624" xr:uid="{00000000-0005-0000-0000-0000D50D0000}"/>
    <cellStyle name="Обычный 6 5 2 2 6 2" xfId="11641" xr:uid="{20C422F7-20D1-46A3-946C-DB2D350426A6}"/>
    <cellStyle name="Обычный 6 5 2 2 7" xfId="1889" xr:uid="{00000000-0005-0000-0000-0000D60D0000}"/>
    <cellStyle name="Обычный 6 5 2 2 7 2" xfId="7909" xr:uid="{9C88CF39-A94F-46B6-870B-B76451473319}"/>
    <cellStyle name="Обычный 6 5 2 2 8" xfId="7082" xr:uid="{E820F1B9-E5ED-45EA-BE44-887C41B545D4}"/>
    <cellStyle name="Обычный 6 5 2 3" xfId="848" xr:uid="{00000000-0005-0000-0000-0000D70D0000}"/>
    <cellStyle name="Обычный 6 5 2 3 2" xfId="3341" xr:uid="{00000000-0005-0000-0000-0000D80D0000}"/>
    <cellStyle name="Обычный 6 5 2 3 2 2" xfId="9358" xr:uid="{05E549DB-5CEC-49C1-ABEB-AE379757EE88}"/>
    <cellStyle name="Обычный 6 5 2 3 3" xfId="4585" xr:uid="{00000000-0005-0000-0000-0000D90D0000}"/>
    <cellStyle name="Обычный 6 5 2 3 3 2" xfId="10602" xr:uid="{FF92F21D-151F-4752-B99B-5916855AECD4}"/>
    <cellStyle name="Обычный 6 5 2 3 4" xfId="5829" xr:uid="{00000000-0005-0000-0000-0000DA0D0000}"/>
    <cellStyle name="Обычный 6 5 2 3 4 2" xfId="11846" xr:uid="{3C42997E-8D71-4542-8987-7C624BCAF1C5}"/>
    <cellStyle name="Обычный 6 5 2 3 5" xfId="2094" xr:uid="{00000000-0005-0000-0000-0000DB0D0000}"/>
    <cellStyle name="Обычный 6 5 2 3 5 2" xfId="8114" xr:uid="{63449065-868E-47E1-9C77-63D3A9245C07}"/>
    <cellStyle name="Обычный 6 5 2 3 6" xfId="6877" xr:uid="{84961688-C0AB-4A46-B60C-6D3497D57082}"/>
    <cellStyle name="Обычный 6 5 2 4" xfId="1261" xr:uid="{00000000-0005-0000-0000-0000DC0D0000}"/>
    <cellStyle name="Обычный 6 5 2 4 2" xfId="3752" xr:uid="{00000000-0005-0000-0000-0000DD0D0000}"/>
    <cellStyle name="Обычный 6 5 2 4 2 2" xfId="9769" xr:uid="{3EA26C2A-D99A-4781-8F6F-1224964390B7}"/>
    <cellStyle name="Обычный 6 5 2 4 3" xfId="4996" xr:uid="{00000000-0005-0000-0000-0000DE0D0000}"/>
    <cellStyle name="Обычный 6 5 2 4 3 2" xfId="11013" xr:uid="{A646A1BB-608E-44B2-AA46-AF0A7D9B68C2}"/>
    <cellStyle name="Обычный 6 5 2 4 4" xfId="6240" xr:uid="{00000000-0005-0000-0000-0000DF0D0000}"/>
    <cellStyle name="Обычный 6 5 2 4 4 2" xfId="12257" xr:uid="{E066FEE6-2F59-48D4-9CF5-F5F0FE2C6091}"/>
    <cellStyle name="Обычный 6 5 2 4 5" xfId="2505" xr:uid="{00000000-0005-0000-0000-0000E00D0000}"/>
    <cellStyle name="Обычный 6 5 2 4 5 2" xfId="8525" xr:uid="{5914A08E-135C-4A3A-BABF-7E381E46A3E2}"/>
    <cellStyle name="Обычный 6 5 2 4 6" xfId="7287" xr:uid="{A6F09B4A-4A64-4C0D-A4BE-086F88135804}"/>
    <cellStyle name="Обычный 6 5 2 5" xfId="2930" xr:uid="{00000000-0005-0000-0000-0000E10D0000}"/>
    <cellStyle name="Обычный 6 5 2 5 2" xfId="8947" xr:uid="{83ACAF84-0C38-43D7-9FC1-755137CA62F9}"/>
    <cellStyle name="Обычный 6 5 2 6" xfId="4174" xr:uid="{00000000-0005-0000-0000-0000E20D0000}"/>
    <cellStyle name="Обычный 6 5 2 6 2" xfId="10191" xr:uid="{5BE4FE36-EF99-461B-8633-B89D9076C3B1}"/>
    <cellStyle name="Обычный 6 5 2 7" xfId="5418" xr:uid="{00000000-0005-0000-0000-0000E30D0000}"/>
    <cellStyle name="Обычный 6 5 2 7 2" xfId="11435" xr:uid="{77D06D6B-D632-4EBA-B0A2-EF7838D4E337}"/>
    <cellStyle name="Обычный 6 5 2 8" xfId="1682" xr:uid="{00000000-0005-0000-0000-0000E40D0000}"/>
    <cellStyle name="Обычный 6 5 2 8 2" xfId="7703" xr:uid="{32DC31A2-A9C0-41D0-B0E8-9A957D5E7042}"/>
    <cellStyle name="Обычный 6 5 2 9" xfId="6670" xr:uid="{D250F89C-AA9D-46DF-9DE8-CE603FD2D0B3}"/>
    <cellStyle name="Обычный 6 5 3" xfId="629" xr:uid="{00000000-0005-0000-0000-0000E50D0000}"/>
    <cellStyle name="Обычный 6 5 3 2" xfId="1057" xr:uid="{00000000-0005-0000-0000-0000E60D0000}"/>
    <cellStyle name="Обычный 6 5 3 2 2" xfId="1467" xr:uid="{00000000-0005-0000-0000-0000E70D0000}"/>
    <cellStyle name="Обычный 6 5 3 2 2 2" xfId="3548" xr:uid="{00000000-0005-0000-0000-0000E80D0000}"/>
    <cellStyle name="Обычный 6 5 3 2 2 2 2" xfId="9565" xr:uid="{00C8C070-8405-4C25-80A1-742AFA2FD8AA}"/>
    <cellStyle name="Обычный 6 5 3 2 2 3" xfId="4792" xr:uid="{00000000-0005-0000-0000-0000E90D0000}"/>
    <cellStyle name="Обычный 6 5 3 2 2 3 2" xfId="10809" xr:uid="{3C4304DF-6BB2-4A34-B60B-71749CBD3BB5}"/>
    <cellStyle name="Обычный 6 5 3 2 2 4" xfId="6036" xr:uid="{00000000-0005-0000-0000-0000EA0D0000}"/>
    <cellStyle name="Обычный 6 5 3 2 2 4 2" xfId="12053" xr:uid="{DD919DBC-1C4C-4F1B-BCB2-6CEC3DB16250}"/>
    <cellStyle name="Обычный 6 5 3 2 2 5" xfId="2301" xr:uid="{00000000-0005-0000-0000-0000EB0D0000}"/>
    <cellStyle name="Обычный 6 5 3 2 2 5 2" xfId="8321" xr:uid="{4B92F737-A362-4565-B5F4-EC2B0354CDAC}"/>
    <cellStyle name="Обычный 6 5 3 2 2 6" xfId="7493" xr:uid="{572D18BF-1C99-40E7-8712-2B9349F234D7}"/>
    <cellStyle name="Обычный 6 5 3 2 3" xfId="2712" xr:uid="{00000000-0005-0000-0000-0000EC0D0000}"/>
    <cellStyle name="Обычный 6 5 3 2 3 2" xfId="3959" xr:uid="{00000000-0005-0000-0000-0000ED0D0000}"/>
    <cellStyle name="Обычный 6 5 3 2 3 2 2" xfId="9976" xr:uid="{EC9F99C3-278C-42FB-8E03-D62BE67CF547}"/>
    <cellStyle name="Обычный 6 5 3 2 3 3" xfId="5203" xr:uid="{00000000-0005-0000-0000-0000EE0D0000}"/>
    <cellStyle name="Обычный 6 5 3 2 3 3 2" xfId="11220" xr:uid="{6DD2BC8D-10B1-4CF7-9418-83183DA4D9D0}"/>
    <cellStyle name="Обычный 6 5 3 2 3 4" xfId="6447" xr:uid="{00000000-0005-0000-0000-0000EF0D0000}"/>
    <cellStyle name="Обычный 6 5 3 2 3 4 2" xfId="12464" xr:uid="{725E417B-7CB6-4ED7-BB21-B8A0D72848EE}"/>
    <cellStyle name="Обычный 6 5 3 2 3 5" xfId="8732" xr:uid="{2DCAC9E9-2CA5-43CC-8CE1-BD93EDA2AB81}"/>
    <cellStyle name="Обычный 6 5 3 2 4" xfId="3137" xr:uid="{00000000-0005-0000-0000-0000F00D0000}"/>
    <cellStyle name="Обычный 6 5 3 2 4 2" xfId="9154" xr:uid="{A6FB360E-226F-4B60-B659-06E8D007753E}"/>
    <cellStyle name="Обычный 6 5 3 2 5" xfId="4381" xr:uid="{00000000-0005-0000-0000-0000F10D0000}"/>
    <cellStyle name="Обычный 6 5 3 2 5 2" xfId="10398" xr:uid="{F5D16616-3A08-4B19-B4CB-CC27DE5E56C9}"/>
    <cellStyle name="Обычный 6 5 3 2 6" xfId="5625" xr:uid="{00000000-0005-0000-0000-0000F20D0000}"/>
    <cellStyle name="Обычный 6 5 3 2 6 2" xfId="11642" xr:uid="{43E1F649-BFB1-4123-BF1E-61E75AA6BCA9}"/>
    <cellStyle name="Обычный 6 5 3 2 7" xfId="1890" xr:uid="{00000000-0005-0000-0000-0000F30D0000}"/>
    <cellStyle name="Обычный 6 5 3 2 7 2" xfId="7910" xr:uid="{A020F3E4-2C11-4C34-B819-8F89DCE3E42D}"/>
    <cellStyle name="Обычный 6 5 3 2 8" xfId="7083" xr:uid="{0DB2790B-12C9-4A4B-9BFA-F560608B9E98}"/>
    <cellStyle name="Обычный 6 5 3 3" xfId="849" xr:uid="{00000000-0005-0000-0000-0000F40D0000}"/>
    <cellStyle name="Обычный 6 5 3 3 2" xfId="3342" xr:uid="{00000000-0005-0000-0000-0000F50D0000}"/>
    <cellStyle name="Обычный 6 5 3 3 2 2" xfId="9359" xr:uid="{C9A0B52F-5B32-4657-B8AA-DEF0EF8DC947}"/>
    <cellStyle name="Обычный 6 5 3 3 3" xfId="4586" xr:uid="{00000000-0005-0000-0000-0000F60D0000}"/>
    <cellStyle name="Обычный 6 5 3 3 3 2" xfId="10603" xr:uid="{650E19F5-3BAD-471A-8BA6-5FCAB622C62F}"/>
    <cellStyle name="Обычный 6 5 3 3 4" xfId="5830" xr:uid="{00000000-0005-0000-0000-0000F70D0000}"/>
    <cellStyle name="Обычный 6 5 3 3 4 2" xfId="11847" xr:uid="{6D2798CE-B7B5-4B6C-9FF5-E26B3A5A223E}"/>
    <cellStyle name="Обычный 6 5 3 3 5" xfId="2095" xr:uid="{00000000-0005-0000-0000-0000F80D0000}"/>
    <cellStyle name="Обычный 6 5 3 3 5 2" xfId="8115" xr:uid="{D74E8FDC-F55A-4A73-AA4D-9F2F311F70A8}"/>
    <cellStyle name="Обычный 6 5 3 3 6" xfId="6878" xr:uid="{DF8C3F4B-9FBF-4EAA-83EF-37047CFE73F0}"/>
    <cellStyle name="Обычный 6 5 3 4" xfId="1262" xr:uid="{00000000-0005-0000-0000-0000F90D0000}"/>
    <cellStyle name="Обычный 6 5 3 4 2" xfId="3753" xr:uid="{00000000-0005-0000-0000-0000FA0D0000}"/>
    <cellStyle name="Обычный 6 5 3 4 2 2" xfId="9770" xr:uid="{2FE41815-A4B3-4E98-AFBC-6C54EB53AE38}"/>
    <cellStyle name="Обычный 6 5 3 4 3" xfId="4997" xr:uid="{00000000-0005-0000-0000-0000FB0D0000}"/>
    <cellStyle name="Обычный 6 5 3 4 3 2" xfId="11014" xr:uid="{37D93BC5-620F-402E-8D67-B91E9A68C7EC}"/>
    <cellStyle name="Обычный 6 5 3 4 4" xfId="6241" xr:uid="{00000000-0005-0000-0000-0000FC0D0000}"/>
    <cellStyle name="Обычный 6 5 3 4 4 2" xfId="12258" xr:uid="{6C1C4F0F-6CE2-4E3F-8865-426A65925B74}"/>
    <cellStyle name="Обычный 6 5 3 4 5" xfId="2506" xr:uid="{00000000-0005-0000-0000-0000FD0D0000}"/>
    <cellStyle name="Обычный 6 5 3 4 5 2" xfId="8526" xr:uid="{3E95AA53-6C5C-47AA-BC5B-05490BF789DE}"/>
    <cellStyle name="Обычный 6 5 3 4 6" xfId="7288" xr:uid="{057CC6E1-A935-486D-A3F5-ACDF95A5AF1E}"/>
    <cellStyle name="Обычный 6 5 3 5" xfId="2931" xr:uid="{00000000-0005-0000-0000-0000FE0D0000}"/>
    <cellStyle name="Обычный 6 5 3 5 2" xfId="8948" xr:uid="{D5CB78C0-D94B-4F1F-BCA7-EE8419902FA7}"/>
    <cellStyle name="Обычный 6 5 3 6" xfId="4175" xr:uid="{00000000-0005-0000-0000-0000FF0D0000}"/>
    <cellStyle name="Обычный 6 5 3 6 2" xfId="10192" xr:uid="{110D8A50-9B68-409A-877F-54C08745ECF5}"/>
    <cellStyle name="Обычный 6 5 3 7" xfId="5419" xr:uid="{00000000-0005-0000-0000-0000000E0000}"/>
    <cellStyle name="Обычный 6 5 3 7 2" xfId="11436" xr:uid="{3C9D2B6E-1C40-4875-95F3-43E3E2DEF3A3}"/>
    <cellStyle name="Обычный 6 5 3 8" xfId="1683" xr:uid="{00000000-0005-0000-0000-0000010E0000}"/>
    <cellStyle name="Обычный 6 5 3 8 2" xfId="7704" xr:uid="{8AF07F74-298A-4790-851D-9A2FC0F15949}"/>
    <cellStyle name="Обычный 6 5 3 9" xfId="6671" xr:uid="{72F0A327-4D58-4FD5-954A-CAA6D4F4DFCB}"/>
    <cellStyle name="Обычный 6 5 4" xfId="925" xr:uid="{00000000-0005-0000-0000-0000020E0000}"/>
    <cellStyle name="Обычный 6 5 4 2" xfId="1335" xr:uid="{00000000-0005-0000-0000-0000030E0000}"/>
    <cellStyle name="Обычный 6 5 4 2 2" xfId="3416" xr:uid="{00000000-0005-0000-0000-0000040E0000}"/>
    <cellStyle name="Обычный 6 5 4 2 2 2" xfId="9433" xr:uid="{A63B402A-6540-4D97-9BF6-491E8C99CF5E}"/>
    <cellStyle name="Обычный 6 5 4 2 3" xfId="4660" xr:uid="{00000000-0005-0000-0000-0000050E0000}"/>
    <cellStyle name="Обычный 6 5 4 2 3 2" xfId="10677" xr:uid="{B1902B9B-DA53-4F22-8D10-E7F9A207D050}"/>
    <cellStyle name="Обычный 6 5 4 2 4" xfId="5904" xr:uid="{00000000-0005-0000-0000-0000060E0000}"/>
    <cellStyle name="Обычный 6 5 4 2 4 2" xfId="11921" xr:uid="{3C1F9472-FD2B-492B-8E35-A8CEE7060868}"/>
    <cellStyle name="Обычный 6 5 4 2 5" xfId="2169" xr:uid="{00000000-0005-0000-0000-0000070E0000}"/>
    <cellStyle name="Обычный 6 5 4 2 5 2" xfId="8189" xr:uid="{9D7BDB4F-4F11-432A-83CC-302806D81A5C}"/>
    <cellStyle name="Обычный 6 5 4 2 6" xfId="7361" xr:uid="{CA66AFA5-CC41-4A1E-A0FE-E399B7422151}"/>
    <cellStyle name="Обычный 6 5 4 3" xfId="2580" xr:uid="{00000000-0005-0000-0000-0000080E0000}"/>
    <cellStyle name="Обычный 6 5 4 3 2" xfId="3827" xr:uid="{00000000-0005-0000-0000-0000090E0000}"/>
    <cellStyle name="Обычный 6 5 4 3 2 2" xfId="9844" xr:uid="{B0F7C730-60F7-4C9C-819F-D9BAEE890A71}"/>
    <cellStyle name="Обычный 6 5 4 3 3" xfId="5071" xr:uid="{00000000-0005-0000-0000-00000A0E0000}"/>
    <cellStyle name="Обычный 6 5 4 3 3 2" xfId="11088" xr:uid="{76C228E8-AA60-4BD2-8B6B-0416659E0C0B}"/>
    <cellStyle name="Обычный 6 5 4 3 4" xfId="6315" xr:uid="{00000000-0005-0000-0000-00000B0E0000}"/>
    <cellStyle name="Обычный 6 5 4 3 4 2" xfId="12332" xr:uid="{9562BC4E-2D85-4764-B3EC-DAD592C94D6D}"/>
    <cellStyle name="Обычный 6 5 4 3 5" xfId="8600" xr:uid="{D68C8FB0-32A3-4D63-85AD-09841D23541C}"/>
    <cellStyle name="Обычный 6 5 4 4" xfId="3005" xr:uid="{00000000-0005-0000-0000-00000C0E0000}"/>
    <cellStyle name="Обычный 6 5 4 4 2" xfId="9022" xr:uid="{EBAB5793-C385-4921-BADD-FBE1CCCC45ED}"/>
    <cellStyle name="Обычный 6 5 4 5" xfId="4249" xr:uid="{00000000-0005-0000-0000-00000D0E0000}"/>
    <cellStyle name="Обычный 6 5 4 5 2" xfId="10266" xr:uid="{04362CA7-5B9C-4B5E-BF28-8F5560A96CB1}"/>
    <cellStyle name="Обычный 6 5 4 6" xfId="5493" xr:uid="{00000000-0005-0000-0000-00000E0E0000}"/>
    <cellStyle name="Обычный 6 5 4 6 2" xfId="11510" xr:uid="{BDEA18B3-A329-46B2-A721-AE0B56146AB7}"/>
    <cellStyle name="Обычный 6 5 4 7" xfId="1758" xr:uid="{00000000-0005-0000-0000-00000F0E0000}"/>
    <cellStyle name="Обычный 6 5 4 7 2" xfId="7778" xr:uid="{35FDD353-E5A7-4094-9084-A4A3D69535FF}"/>
    <cellStyle name="Обычный 6 5 4 8" xfId="6951" xr:uid="{8D8853FC-5D0D-4171-8528-48FC0E51C797}"/>
    <cellStyle name="Обычный 6 5 5" xfId="717" xr:uid="{00000000-0005-0000-0000-0000100E0000}"/>
    <cellStyle name="Обычный 6 5 5 2" xfId="3210" xr:uid="{00000000-0005-0000-0000-0000110E0000}"/>
    <cellStyle name="Обычный 6 5 5 2 2" xfId="9227" xr:uid="{B295C283-03BD-46B3-9EB7-D13DCCB37FEE}"/>
    <cellStyle name="Обычный 6 5 5 3" xfId="4454" xr:uid="{00000000-0005-0000-0000-0000120E0000}"/>
    <cellStyle name="Обычный 6 5 5 3 2" xfId="10471" xr:uid="{9368826A-BEE3-4C97-BBC9-182C93B9B9B3}"/>
    <cellStyle name="Обычный 6 5 5 4" xfId="5698" xr:uid="{00000000-0005-0000-0000-0000130E0000}"/>
    <cellStyle name="Обычный 6 5 5 4 2" xfId="11715" xr:uid="{3FD5E283-EE22-4D18-BA43-A018B56CC599}"/>
    <cellStyle name="Обычный 6 5 5 5" xfId="1963" xr:uid="{00000000-0005-0000-0000-0000140E0000}"/>
    <cellStyle name="Обычный 6 5 5 5 2" xfId="7983" xr:uid="{1CF0B149-0EE0-4AD6-BB03-C851D5283D8D}"/>
    <cellStyle name="Обычный 6 5 5 6" xfId="6746" xr:uid="{440A5C27-7A8F-4EF1-8B59-8A4737A3A512}"/>
    <cellStyle name="Обычный 6 5 6" xfId="1130" xr:uid="{00000000-0005-0000-0000-0000150E0000}"/>
    <cellStyle name="Обычный 6 5 6 2" xfId="3621" xr:uid="{00000000-0005-0000-0000-0000160E0000}"/>
    <cellStyle name="Обычный 6 5 6 2 2" xfId="9638" xr:uid="{C4604275-F261-4795-BBE5-878E65037A5B}"/>
    <cellStyle name="Обычный 6 5 6 3" xfId="4865" xr:uid="{00000000-0005-0000-0000-0000170E0000}"/>
    <cellStyle name="Обычный 6 5 6 3 2" xfId="10882" xr:uid="{9ADB8548-D8A0-4535-AAB6-215701968AA3}"/>
    <cellStyle name="Обычный 6 5 6 4" xfId="6109" xr:uid="{00000000-0005-0000-0000-0000180E0000}"/>
    <cellStyle name="Обычный 6 5 6 4 2" xfId="12126" xr:uid="{BFD0145A-28D7-4EA0-A0FA-FADE9E0AA9C8}"/>
    <cellStyle name="Обычный 6 5 6 5" xfId="2374" xr:uid="{00000000-0005-0000-0000-0000190E0000}"/>
    <cellStyle name="Обычный 6 5 6 5 2" xfId="8394" xr:uid="{C7CC7BAC-BE38-4689-9453-27C668CDED61}"/>
    <cellStyle name="Обычный 6 5 6 6" xfId="7156" xr:uid="{1C92E946-7F51-4062-9EF5-EC59AC262D0C}"/>
    <cellStyle name="Обычный 6 5 7" xfId="2799" xr:uid="{00000000-0005-0000-0000-00001A0E0000}"/>
    <cellStyle name="Обычный 6 5 7 2" xfId="8816" xr:uid="{0DEFE7EE-68E7-423C-85F8-A8BF484E723D}"/>
    <cellStyle name="Обычный 6 5 8" xfId="4043" xr:uid="{00000000-0005-0000-0000-00001B0E0000}"/>
    <cellStyle name="Обычный 6 5 8 2" xfId="10060" xr:uid="{648A313F-E2D6-4C50-89C6-CAB64F36F3FA}"/>
    <cellStyle name="Обычный 6 5 9" xfId="5287" xr:uid="{00000000-0005-0000-0000-00001C0E0000}"/>
    <cellStyle name="Обычный 6 5 9 2" xfId="11304" xr:uid="{F7FF70AB-207A-4DD2-9847-B87BA8584D33}"/>
    <cellStyle name="Обычный 6 6" xfId="118" xr:uid="{00000000-0005-0000-0000-00001D0E0000}"/>
    <cellStyle name="Обычный 6 6 2" xfId="927" xr:uid="{00000000-0005-0000-0000-00001E0E0000}"/>
    <cellStyle name="Обычный 6 6 2 2" xfId="1337" xr:uid="{00000000-0005-0000-0000-00001F0E0000}"/>
    <cellStyle name="Обычный 6 6 2 2 2" xfId="3418" xr:uid="{00000000-0005-0000-0000-0000200E0000}"/>
    <cellStyle name="Обычный 6 6 2 2 2 2" xfId="9435" xr:uid="{4091CD9A-0EDE-4CF9-A950-B38F494DD114}"/>
    <cellStyle name="Обычный 6 6 2 2 3" xfId="4662" xr:uid="{00000000-0005-0000-0000-0000210E0000}"/>
    <cellStyle name="Обычный 6 6 2 2 3 2" xfId="10679" xr:uid="{8BDE0581-C4D5-4597-B153-91CA7C76FFB3}"/>
    <cellStyle name="Обычный 6 6 2 2 4" xfId="5906" xr:uid="{00000000-0005-0000-0000-0000220E0000}"/>
    <cellStyle name="Обычный 6 6 2 2 4 2" xfId="11923" xr:uid="{D7D23654-7DE2-419B-8578-5D105D6CCD50}"/>
    <cellStyle name="Обычный 6 6 2 2 5" xfId="2171" xr:uid="{00000000-0005-0000-0000-0000230E0000}"/>
    <cellStyle name="Обычный 6 6 2 2 5 2" xfId="8191" xr:uid="{1BEC0DE2-223D-4F46-9522-BCC41A3564CC}"/>
    <cellStyle name="Обычный 6 6 2 2 6" xfId="7363" xr:uid="{64A93BB8-26AB-4E73-99C0-5ACF4181AC2E}"/>
    <cellStyle name="Обычный 6 6 2 3" xfId="2582" xr:uid="{00000000-0005-0000-0000-0000240E0000}"/>
    <cellStyle name="Обычный 6 6 2 3 2" xfId="3829" xr:uid="{00000000-0005-0000-0000-0000250E0000}"/>
    <cellStyle name="Обычный 6 6 2 3 2 2" xfId="9846" xr:uid="{81A81817-A964-4F94-AAC6-124CB468FEA1}"/>
    <cellStyle name="Обычный 6 6 2 3 3" xfId="5073" xr:uid="{00000000-0005-0000-0000-0000260E0000}"/>
    <cellStyle name="Обычный 6 6 2 3 3 2" xfId="11090" xr:uid="{54D8F286-0963-419F-9A67-618D1D9FAB26}"/>
    <cellStyle name="Обычный 6 6 2 3 4" xfId="6317" xr:uid="{00000000-0005-0000-0000-0000270E0000}"/>
    <cellStyle name="Обычный 6 6 2 3 4 2" xfId="12334" xr:uid="{93D92665-B45F-4075-9B8B-CD20A06EF054}"/>
    <cellStyle name="Обычный 6 6 2 3 5" xfId="8602" xr:uid="{70E257A3-BA5A-4D75-ABB9-013EBAF779EC}"/>
    <cellStyle name="Обычный 6 6 2 4" xfId="3007" xr:uid="{00000000-0005-0000-0000-0000280E0000}"/>
    <cellStyle name="Обычный 6 6 2 4 2" xfId="9024" xr:uid="{4D4267BC-DF36-4053-92BF-9D623C2B4C66}"/>
    <cellStyle name="Обычный 6 6 2 5" xfId="4251" xr:uid="{00000000-0005-0000-0000-0000290E0000}"/>
    <cellStyle name="Обычный 6 6 2 5 2" xfId="10268" xr:uid="{1A317303-631D-4298-91C2-59727298A828}"/>
    <cellStyle name="Обычный 6 6 2 6" xfId="5495" xr:uid="{00000000-0005-0000-0000-00002A0E0000}"/>
    <cellStyle name="Обычный 6 6 2 6 2" xfId="11512" xr:uid="{4FAD3885-0933-4D1E-AAEA-B9C05E01DD56}"/>
    <cellStyle name="Обычный 6 6 2 7" xfId="1760" xr:uid="{00000000-0005-0000-0000-00002B0E0000}"/>
    <cellStyle name="Обычный 6 6 2 7 2" xfId="7780" xr:uid="{5E4B43D2-1924-4DAB-8BD6-4DC0A06E5A45}"/>
    <cellStyle name="Обычный 6 6 2 8" xfId="6953" xr:uid="{B4799360-F224-4C8B-BE69-829F4F85C188}"/>
    <cellStyle name="Обычный 6 6 3" xfId="719" xr:uid="{00000000-0005-0000-0000-00002C0E0000}"/>
    <cellStyle name="Обычный 6 6 3 2" xfId="3212" xr:uid="{00000000-0005-0000-0000-00002D0E0000}"/>
    <cellStyle name="Обычный 6 6 3 2 2" xfId="9229" xr:uid="{5CDF031E-7EAA-4E3D-A694-F529E6C9CB8B}"/>
    <cellStyle name="Обычный 6 6 3 3" xfId="4456" xr:uid="{00000000-0005-0000-0000-00002E0E0000}"/>
    <cellStyle name="Обычный 6 6 3 3 2" xfId="10473" xr:uid="{99E6E64E-CCB3-4930-985F-2CC10A7E774F}"/>
    <cellStyle name="Обычный 6 6 3 4" xfId="5700" xr:uid="{00000000-0005-0000-0000-00002F0E0000}"/>
    <cellStyle name="Обычный 6 6 3 4 2" xfId="11717" xr:uid="{6CEA02E1-85FA-41DE-BECF-57F28F438B45}"/>
    <cellStyle name="Обычный 6 6 3 5" xfId="1965" xr:uid="{00000000-0005-0000-0000-0000300E0000}"/>
    <cellStyle name="Обычный 6 6 3 5 2" xfId="7985" xr:uid="{45E61858-1FCA-4CB8-B5B5-64DBAD939E7A}"/>
    <cellStyle name="Обычный 6 6 3 6" xfId="6748" xr:uid="{F64A1CAE-8E93-449B-B630-C7414DBE3245}"/>
    <cellStyle name="Обычный 6 6 4" xfId="1132" xr:uid="{00000000-0005-0000-0000-0000310E0000}"/>
    <cellStyle name="Обычный 6 6 4 2" xfId="3623" xr:uid="{00000000-0005-0000-0000-0000320E0000}"/>
    <cellStyle name="Обычный 6 6 4 2 2" xfId="9640" xr:uid="{72DB78DD-ADF5-47B0-BF00-7EB279800C97}"/>
    <cellStyle name="Обычный 6 6 4 3" xfId="4867" xr:uid="{00000000-0005-0000-0000-0000330E0000}"/>
    <cellStyle name="Обычный 6 6 4 3 2" xfId="10884" xr:uid="{9A46D074-B183-4030-A06F-AFBDDA2FD9A0}"/>
    <cellStyle name="Обычный 6 6 4 4" xfId="6111" xr:uid="{00000000-0005-0000-0000-0000340E0000}"/>
    <cellStyle name="Обычный 6 6 4 4 2" xfId="12128" xr:uid="{0C83E732-D6AE-491A-9553-D5903E80755E}"/>
    <cellStyle name="Обычный 6 6 4 5" xfId="2376" xr:uid="{00000000-0005-0000-0000-0000350E0000}"/>
    <cellStyle name="Обычный 6 6 4 5 2" xfId="8396" xr:uid="{E8ADF50C-B499-4686-A3F2-9FA73F2EF961}"/>
    <cellStyle name="Обычный 6 6 4 6" xfId="7158" xr:uid="{C6117B54-34D9-4945-9556-4AD9B67C0B57}"/>
    <cellStyle name="Обычный 6 6 5" xfId="2801" xr:uid="{00000000-0005-0000-0000-0000360E0000}"/>
    <cellStyle name="Обычный 6 6 5 2" xfId="8818" xr:uid="{F6B84384-6CEA-44E9-AD25-1B065FB90731}"/>
    <cellStyle name="Обычный 6 6 6" xfId="4045" xr:uid="{00000000-0005-0000-0000-0000370E0000}"/>
    <cellStyle name="Обычный 6 6 6 2" xfId="10062" xr:uid="{771A70A8-B549-4E7E-B9FF-EE8D069320EC}"/>
    <cellStyle name="Обычный 6 6 7" xfId="5289" xr:uid="{00000000-0005-0000-0000-0000380E0000}"/>
    <cellStyle name="Обычный 6 6 7 2" xfId="11306" xr:uid="{A2D1CDFC-7A78-4623-969C-CEB5BB63E2CD}"/>
    <cellStyle name="Обычный 6 6 8" xfId="1553" xr:uid="{00000000-0005-0000-0000-0000390E0000}"/>
    <cellStyle name="Обычный 6 6 8 2" xfId="7574" xr:uid="{6AC728EB-73BE-4619-8E7D-C88DCF668914}"/>
    <cellStyle name="Обычный 6 6 9" xfId="6541" xr:uid="{BA79E7F4-4202-4333-986E-98D2A9AD29F3}"/>
    <cellStyle name="Обычный 6 7" xfId="131" xr:uid="{00000000-0005-0000-0000-00003A0E0000}"/>
    <cellStyle name="Обычный 6 7 2" xfId="930" xr:uid="{00000000-0005-0000-0000-00003B0E0000}"/>
    <cellStyle name="Обычный 6 7 2 2" xfId="1340" xr:uid="{00000000-0005-0000-0000-00003C0E0000}"/>
    <cellStyle name="Обычный 6 7 2 2 2" xfId="3421" xr:uid="{00000000-0005-0000-0000-00003D0E0000}"/>
    <cellStyle name="Обычный 6 7 2 2 2 2" xfId="9438" xr:uid="{1513ABC5-8309-4E0A-8F80-4E3772BC225E}"/>
    <cellStyle name="Обычный 6 7 2 2 3" xfId="4665" xr:uid="{00000000-0005-0000-0000-00003E0E0000}"/>
    <cellStyle name="Обычный 6 7 2 2 3 2" xfId="10682" xr:uid="{D14535B7-89BA-4C10-B76A-6A6398720839}"/>
    <cellStyle name="Обычный 6 7 2 2 4" xfId="5909" xr:uid="{00000000-0005-0000-0000-00003F0E0000}"/>
    <cellStyle name="Обычный 6 7 2 2 4 2" xfId="11926" xr:uid="{355BC59F-28A1-4A26-BA6F-D0C8608A8215}"/>
    <cellStyle name="Обычный 6 7 2 2 5" xfId="2174" xr:uid="{00000000-0005-0000-0000-0000400E0000}"/>
    <cellStyle name="Обычный 6 7 2 2 5 2" xfId="8194" xr:uid="{0727DCE3-14B0-413F-8321-E0F712A3DB9F}"/>
    <cellStyle name="Обычный 6 7 2 2 6" xfId="7366" xr:uid="{2DD21455-3914-4422-9637-C313746B862E}"/>
    <cellStyle name="Обычный 6 7 2 3" xfId="2585" xr:uid="{00000000-0005-0000-0000-0000410E0000}"/>
    <cellStyle name="Обычный 6 7 2 3 2" xfId="3832" xr:uid="{00000000-0005-0000-0000-0000420E0000}"/>
    <cellStyle name="Обычный 6 7 2 3 2 2" xfId="9849" xr:uid="{793381BB-1421-4923-AFD6-5D6570B06294}"/>
    <cellStyle name="Обычный 6 7 2 3 3" xfId="5076" xr:uid="{00000000-0005-0000-0000-0000430E0000}"/>
    <cellStyle name="Обычный 6 7 2 3 3 2" xfId="11093" xr:uid="{B2FD21C9-1AC1-47A1-A23B-58B90B6427D6}"/>
    <cellStyle name="Обычный 6 7 2 3 4" xfId="6320" xr:uid="{00000000-0005-0000-0000-0000440E0000}"/>
    <cellStyle name="Обычный 6 7 2 3 4 2" xfId="12337" xr:uid="{DE0AB6F2-EBAE-4E80-BF8D-509B9C66FA2D}"/>
    <cellStyle name="Обычный 6 7 2 3 5" xfId="8605" xr:uid="{4ABF0E63-58EB-454A-975F-2FC447D0D6F4}"/>
    <cellStyle name="Обычный 6 7 2 4" xfId="3010" xr:uid="{00000000-0005-0000-0000-0000450E0000}"/>
    <cellStyle name="Обычный 6 7 2 4 2" xfId="9027" xr:uid="{C02EC75F-CAB0-49B9-AAE1-88966FD8A8EC}"/>
    <cellStyle name="Обычный 6 7 2 5" xfId="4254" xr:uid="{00000000-0005-0000-0000-0000460E0000}"/>
    <cellStyle name="Обычный 6 7 2 5 2" xfId="10271" xr:uid="{C6561D09-3F17-4132-B6ED-77F0755B4985}"/>
    <cellStyle name="Обычный 6 7 2 6" xfId="5498" xr:uid="{00000000-0005-0000-0000-0000470E0000}"/>
    <cellStyle name="Обычный 6 7 2 6 2" xfId="11515" xr:uid="{8436E686-EABF-4593-AC14-B8D26A36B1FC}"/>
    <cellStyle name="Обычный 6 7 2 7" xfId="1763" xr:uid="{00000000-0005-0000-0000-0000480E0000}"/>
    <cellStyle name="Обычный 6 7 2 7 2" xfId="7783" xr:uid="{89258DA4-FC7D-49A1-AA70-432C03F9638F}"/>
    <cellStyle name="Обычный 6 7 2 8" xfId="6956" xr:uid="{5FF4C8F9-4E00-4B27-9EAB-405074099DC1}"/>
    <cellStyle name="Обычный 6 7 3" xfId="722" xr:uid="{00000000-0005-0000-0000-0000490E0000}"/>
    <cellStyle name="Обычный 6 7 3 2" xfId="3215" xr:uid="{00000000-0005-0000-0000-00004A0E0000}"/>
    <cellStyle name="Обычный 6 7 3 2 2" xfId="9232" xr:uid="{FBA4AF9C-9D3A-4AC4-89D6-E2B618E4141F}"/>
    <cellStyle name="Обычный 6 7 3 3" xfId="4459" xr:uid="{00000000-0005-0000-0000-00004B0E0000}"/>
    <cellStyle name="Обычный 6 7 3 3 2" xfId="10476" xr:uid="{488D69F1-F2C6-439E-9ABB-01B6E68DFFC5}"/>
    <cellStyle name="Обычный 6 7 3 4" xfId="5703" xr:uid="{00000000-0005-0000-0000-00004C0E0000}"/>
    <cellStyle name="Обычный 6 7 3 4 2" xfId="11720" xr:uid="{E03054A2-5B92-497C-97E1-91659FFC1D56}"/>
    <cellStyle name="Обычный 6 7 3 5" xfId="1968" xr:uid="{00000000-0005-0000-0000-00004D0E0000}"/>
    <cellStyle name="Обычный 6 7 3 5 2" xfId="7988" xr:uid="{D72C6FA1-8F30-41CC-8912-6A3B58CF4E07}"/>
    <cellStyle name="Обычный 6 7 3 6" xfId="6751" xr:uid="{338272D0-59FC-497E-B53E-5AD8541B35D0}"/>
    <cellStyle name="Обычный 6 7 4" xfId="1135" xr:uid="{00000000-0005-0000-0000-00004E0E0000}"/>
    <cellStyle name="Обычный 6 7 4 2" xfId="3626" xr:uid="{00000000-0005-0000-0000-00004F0E0000}"/>
    <cellStyle name="Обычный 6 7 4 2 2" xfId="9643" xr:uid="{373B3C0B-9AB8-4780-B647-78B261136C1D}"/>
    <cellStyle name="Обычный 6 7 4 3" xfId="4870" xr:uid="{00000000-0005-0000-0000-0000500E0000}"/>
    <cellStyle name="Обычный 6 7 4 3 2" xfId="10887" xr:uid="{E7A66793-485F-4B18-A63F-FEA30AE1ACE5}"/>
    <cellStyle name="Обычный 6 7 4 4" xfId="6114" xr:uid="{00000000-0005-0000-0000-0000510E0000}"/>
    <cellStyle name="Обычный 6 7 4 4 2" xfId="12131" xr:uid="{B014C593-187C-4B36-8409-ABD4E4FF6C54}"/>
    <cellStyle name="Обычный 6 7 4 5" xfId="2379" xr:uid="{00000000-0005-0000-0000-0000520E0000}"/>
    <cellStyle name="Обычный 6 7 4 5 2" xfId="8399" xr:uid="{7919AB18-1981-4381-BE9C-2C384082F80B}"/>
    <cellStyle name="Обычный 6 7 4 6" xfId="7161" xr:uid="{646B0824-A5DC-4731-B9A7-E15FFB1A4719}"/>
    <cellStyle name="Обычный 6 7 5" xfId="2804" xr:uid="{00000000-0005-0000-0000-0000530E0000}"/>
    <cellStyle name="Обычный 6 7 5 2" xfId="8821" xr:uid="{49935332-2539-45CA-9262-26D5149EE6A1}"/>
    <cellStyle name="Обычный 6 7 6" xfId="4048" xr:uid="{00000000-0005-0000-0000-0000540E0000}"/>
    <cellStyle name="Обычный 6 7 6 2" xfId="10065" xr:uid="{337ACCA3-9479-4CCC-A635-AE87671CBF6E}"/>
    <cellStyle name="Обычный 6 7 7" xfId="5292" xr:uid="{00000000-0005-0000-0000-0000550E0000}"/>
    <cellStyle name="Обычный 6 7 7 2" xfId="11309" xr:uid="{7902FEB1-1E45-4E1E-8E3A-8E3E1C8622C8}"/>
    <cellStyle name="Обычный 6 7 8" xfId="1556" xr:uid="{00000000-0005-0000-0000-0000560E0000}"/>
    <cellStyle name="Обычный 6 7 8 2" xfId="7577" xr:uid="{8F87451A-126E-4DCF-B33F-E776594347E4}"/>
    <cellStyle name="Обычный 6 7 9" xfId="6544" xr:uid="{0F0F0ADA-A6DF-4AFE-B83B-10FDFCEF11EB}"/>
    <cellStyle name="Обычный 6 8" xfId="134" xr:uid="{00000000-0005-0000-0000-0000570E0000}"/>
    <cellStyle name="Обычный 6 8 2" xfId="933" xr:uid="{00000000-0005-0000-0000-0000580E0000}"/>
    <cellStyle name="Обычный 6 8 2 2" xfId="1343" xr:uid="{00000000-0005-0000-0000-0000590E0000}"/>
    <cellStyle name="Обычный 6 8 2 2 2" xfId="3424" xr:uid="{00000000-0005-0000-0000-00005A0E0000}"/>
    <cellStyle name="Обычный 6 8 2 2 2 2" xfId="9441" xr:uid="{DDB2C083-A360-436F-B093-F19318EF66E9}"/>
    <cellStyle name="Обычный 6 8 2 2 3" xfId="4668" xr:uid="{00000000-0005-0000-0000-00005B0E0000}"/>
    <cellStyle name="Обычный 6 8 2 2 3 2" xfId="10685" xr:uid="{F4A6D9C2-4E89-477A-A305-A366340B32C2}"/>
    <cellStyle name="Обычный 6 8 2 2 4" xfId="5912" xr:uid="{00000000-0005-0000-0000-00005C0E0000}"/>
    <cellStyle name="Обычный 6 8 2 2 4 2" xfId="11929" xr:uid="{DDE105C0-0821-4F87-B012-3F8416CA1D95}"/>
    <cellStyle name="Обычный 6 8 2 2 5" xfId="2177" xr:uid="{00000000-0005-0000-0000-00005D0E0000}"/>
    <cellStyle name="Обычный 6 8 2 2 5 2" xfId="8197" xr:uid="{1A9FF197-6D1C-4243-A2F8-6882A29EC899}"/>
    <cellStyle name="Обычный 6 8 2 2 6" xfId="7369" xr:uid="{A6089CD4-295D-405C-A146-3643B5EE82D6}"/>
    <cellStyle name="Обычный 6 8 2 3" xfId="2588" xr:uid="{00000000-0005-0000-0000-00005E0E0000}"/>
    <cellStyle name="Обычный 6 8 2 3 2" xfId="3835" xr:uid="{00000000-0005-0000-0000-00005F0E0000}"/>
    <cellStyle name="Обычный 6 8 2 3 2 2" xfId="9852" xr:uid="{0A5B2744-CD6D-4443-A663-F0C4B95AE0D9}"/>
    <cellStyle name="Обычный 6 8 2 3 3" xfId="5079" xr:uid="{00000000-0005-0000-0000-0000600E0000}"/>
    <cellStyle name="Обычный 6 8 2 3 3 2" xfId="11096" xr:uid="{0DF4D109-4916-4F47-9982-4C1D2BF10ED3}"/>
    <cellStyle name="Обычный 6 8 2 3 4" xfId="6323" xr:uid="{00000000-0005-0000-0000-0000610E0000}"/>
    <cellStyle name="Обычный 6 8 2 3 4 2" xfId="12340" xr:uid="{CBFCA5A1-B7AD-423F-AA5A-2857D6588C41}"/>
    <cellStyle name="Обычный 6 8 2 3 5" xfId="8608" xr:uid="{D5CBD696-4F6E-4A82-B189-48D09BD714B5}"/>
    <cellStyle name="Обычный 6 8 2 4" xfId="3013" xr:uid="{00000000-0005-0000-0000-0000620E0000}"/>
    <cellStyle name="Обычный 6 8 2 4 2" xfId="9030" xr:uid="{3A3F3F49-5397-4B29-B589-7558C6A914AF}"/>
    <cellStyle name="Обычный 6 8 2 5" xfId="4257" xr:uid="{00000000-0005-0000-0000-0000630E0000}"/>
    <cellStyle name="Обычный 6 8 2 5 2" xfId="10274" xr:uid="{47ADDD26-9DE5-4CF5-84A1-6E81A10F48A6}"/>
    <cellStyle name="Обычный 6 8 2 6" xfId="5501" xr:uid="{00000000-0005-0000-0000-0000640E0000}"/>
    <cellStyle name="Обычный 6 8 2 6 2" xfId="11518" xr:uid="{F2981F38-E867-4171-8C70-62BE9062107E}"/>
    <cellStyle name="Обычный 6 8 2 7" xfId="1766" xr:uid="{00000000-0005-0000-0000-0000650E0000}"/>
    <cellStyle name="Обычный 6 8 2 7 2" xfId="7786" xr:uid="{09F26179-8109-4D88-BA3C-F6A3127F041D}"/>
    <cellStyle name="Обычный 6 8 2 8" xfId="6959" xr:uid="{C451CBC1-4E28-4431-ABD6-2FA2203FE48E}"/>
    <cellStyle name="Обычный 6 8 3" xfId="725" xr:uid="{00000000-0005-0000-0000-0000660E0000}"/>
    <cellStyle name="Обычный 6 8 3 2" xfId="3218" xr:uid="{00000000-0005-0000-0000-0000670E0000}"/>
    <cellStyle name="Обычный 6 8 3 2 2" xfId="9235" xr:uid="{119DB581-3102-4904-AEC4-5E5D192B2369}"/>
    <cellStyle name="Обычный 6 8 3 3" xfId="4462" xr:uid="{00000000-0005-0000-0000-0000680E0000}"/>
    <cellStyle name="Обычный 6 8 3 3 2" xfId="10479" xr:uid="{0C7FF81D-BC81-42A6-85FC-4B695DB98204}"/>
    <cellStyle name="Обычный 6 8 3 4" xfId="5706" xr:uid="{00000000-0005-0000-0000-0000690E0000}"/>
    <cellStyle name="Обычный 6 8 3 4 2" xfId="11723" xr:uid="{D5742AA2-A5FB-4906-9E28-AEB392DBEBAF}"/>
    <cellStyle name="Обычный 6 8 3 5" xfId="1971" xr:uid="{00000000-0005-0000-0000-00006A0E0000}"/>
    <cellStyle name="Обычный 6 8 3 5 2" xfId="7991" xr:uid="{2D217B5E-10FE-40D7-80A9-404B26A26309}"/>
    <cellStyle name="Обычный 6 8 3 6" xfId="6754" xr:uid="{B9AFF2C8-2E66-4505-8CF8-C4AB87BAB043}"/>
    <cellStyle name="Обычный 6 8 4" xfId="1138" xr:uid="{00000000-0005-0000-0000-00006B0E0000}"/>
    <cellStyle name="Обычный 6 8 4 2" xfId="3629" xr:uid="{00000000-0005-0000-0000-00006C0E0000}"/>
    <cellStyle name="Обычный 6 8 4 2 2" xfId="9646" xr:uid="{B5D5219E-A99A-4170-828B-DF019A640E21}"/>
    <cellStyle name="Обычный 6 8 4 3" xfId="4873" xr:uid="{00000000-0005-0000-0000-00006D0E0000}"/>
    <cellStyle name="Обычный 6 8 4 3 2" xfId="10890" xr:uid="{6A5D7C0C-BED2-409B-958D-1063FE8CD7C8}"/>
    <cellStyle name="Обычный 6 8 4 4" xfId="6117" xr:uid="{00000000-0005-0000-0000-00006E0E0000}"/>
    <cellStyle name="Обычный 6 8 4 4 2" xfId="12134" xr:uid="{E1AB75FF-860B-4484-A9DA-FEAFB8A495A9}"/>
    <cellStyle name="Обычный 6 8 4 5" xfId="2382" xr:uid="{00000000-0005-0000-0000-00006F0E0000}"/>
    <cellStyle name="Обычный 6 8 4 5 2" xfId="8402" xr:uid="{4FE1AA94-70C5-4FB7-A64C-FB67A64D5C7B}"/>
    <cellStyle name="Обычный 6 8 4 6" xfId="7164" xr:uid="{3D3F765D-236D-453B-9646-D8D1C7A068D8}"/>
    <cellStyle name="Обычный 6 8 5" xfId="2807" xr:uid="{00000000-0005-0000-0000-0000700E0000}"/>
    <cellStyle name="Обычный 6 8 5 2" xfId="8824" xr:uid="{63B20EE3-6EBF-456A-ACEA-8E46A7EB85C8}"/>
    <cellStyle name="Обычный 6 8 6" xfId="4051" xr:uid="{00000000-0005-0000-0000-0000710E0000}"/>
    <cellStyle name="Обычный 6 8 6 2" xfId="10068" xr:uid="{5A7F8194-8681-4C89-891F-3D3D51B22F93}"/>
    <cellStyle name="Обычный 6 8 7" xfId="5295" xr:uid="{00000000-0005-0000-0000-0000720E0000}"/>
    <cellStyle name="Обычный 6 8 7 2" xfId="11312" xr:uid="{7D6ACAB2-59AB-446D-9C90-2D6A0C1E3AD8}"/>
    <cellStyle name="Обычный 6 8 8" xfId="1559" xr:uid="{00000000-0005-0000-0000-0000730E0000}"/>
    <cellStyle name="Обычный 6 8 8 2" xfId="7580" xr:uid="{7A1530C8-CC0B-4E28-A758-7142B33EFF6E}"/>
    <cellStyle name="Обычный 6 8 9" xfId="6547" xr:uid="{5615D8BD-EBF6-4293-92BD-9AA54C3505DA}"/>
    <cellStyle name="Обычный 6 9" xfId="909" xr:uid="{00000000-0005-0000-0000-0000740E0000}"/>
    <cellStyle name="Обычный 6 9 2" xfId="1322" xr:uid="{00000000-0005-0000-0000-0000750E0000}"/>
    <cellStyle name="Обычный 6 9 2 2" xfId="3403" xr:uid="{00000000-0005-0000-0000-0000760E0000}"/>
    <cellStyle name="Обычный 6 9 2 2 2" xfId="9420" xr:uid="{8334AE98-A2DD-4C89-8944-C8C6A3C13807}"/>
    <cellStyle name="Обычный 6 9 2 3" xfId="4647" xr:uid="{00000000-0005-0000-0000-0000770E0000}"/>
    <cellStyle name="Обычный 6 9 2 3 2" xfId="10664" xr:uid="{AC50796E-DEF2-495C-A014-C9F8F76464F8}"/>
    <cellStyle name="Обычный 6 9 2 4" xfId="5891" xr:uid="{00000000-0005-0000-0000-0000780E0000}"/>
    <cellStyle name="Обычный 6 9 2 4 2" xfId="11908" xr:uid="{4E2274CC-EA3E-4828-AAFF-50A53C0F58CB}"/>
    <cellStyle name="Обычный 6 9 2 5" xfId="2156" xr:uid="{00000000-0005-0000-0000-0000790E0000}"/>
    <cellStyle name="Обычный 6 9 2 5 2" xfId="8176" xr:uid="{72F4A17F-B00F-4FAB-9F90-D628B884A14A}"/>
    <cellStyle name="Обычный 6 9 2 6" xfId="7348" xr:uid="{46FD79E7-1BE8-47EF-A98B-70AE3A414CB0}"/>
    <cellStyle name="Обычный 6 9 3" xfId="2567" xr:uid="{00000000-0005-0000-0000-00007A0E0000}"/>
    <cellStyle name="Обычный 6 9 3 2" xfId="3814" xr:uid="{00000000-0005-0000-0000-00007B0E0000}"/>
    <cellStyle name="Обычный 6 9 3 2 2" xfId="9831" xr:uid="{B48C2DBA-8510-439C-92BD-CEB994B32CFC}"/>
    <cellStyle name="Обычный 6 9 3 3" xfId="5058" xr:uid="{00000000-0005-0000-0000-00007C0E0000}"/>
    <cellStyle name="Обычный 6 9 3 3 2" xfId="11075" xr:uid="{6FE09682-3209-47B5-8434-8E44328917DE}"/>
    <cellStyle name="Обычный 6 9 3 4" xfId="6302" xr:uid="{00000000-0005-0000-0000-00007D0E0000}"/>
    <cellStyle name="Обычный 6 9 3 4 2" xfId="12319" xr:uid="{0BC8E4E3-A72D-439D-A0E3-299B399588D6}"/>
    <cellStyle name="Обычный 6 9 3 5" xfId="8587" xr:uid="{7D348272-C8BC-4AFD-8E9F-DF58CC252679}"/>
    <cellStyle name="Обычный 6 9 4" xfId="2992" xr:uid="{00000000-0005-0000-0000-00007E0E0000}"/>
    <cellStyle name="Обычный 6 9 4 2" xfId="9009" xr:uid="{5D420135-1FB6-4BE5-ABE0-33DDF3FD43C9}"/>
    <cellStyle name="Обычный 6 9 5" xfId="4236" xr:uid="{00000000-0005-0000-0000-00007F0E0000}"/>
    <cellStyle name="Обычный 6 9 5 2" xfId="10253" xr:uid="{6D7DE941-7D5C-4CBC-9CC8-49FE5533AEA1}"/>
    <cellStyle name="Обычный 6 9 6" xfId="5480" xr:uid="{00000000-0005-0000-0000-0000800E0000}"/>
    <cellStyle name="Обычный 6 9 6 2" xfId="11497" xr:uid="{CEACE564-7DC2-4E1C-8452-C6C286B824BA}"/>
    <cellStyle name="Обычный 6 9 7" xfId="1745" xr:uid="{00000000-0005-0000-0000-0000810E0000}"/>
    <cellStyle name="Обычный 6 9 7 2" xfId="7765" xr:uid="{A7634883-C35D-4CF4-81CE-B839EE472C40}"/>
    <cellStyle name="Обычный 6 9 8" xfId="6938" xr:uid="{85026E2D-2858-49CE-8744-885FB90DD8A3}"/>
    <cellStyle name="Обычный 7" xfId="56" xr:uid="{00000000-0005-0000-0000-0000820E0000}"/>
    <cellStyle name="Обычный 7 10" xfId="5275" xr:uid="{00000000-0005-0000-0000-0000830E0000}"/>
    <cellStyle name="Обычный 7 10 2" xfId="11292" xr:uid="{7011D6AD-4C98-4A1E-BA08-77778B194111}"/>
    <cellStyle name="Обычный 7 11" xfId="1539" xr:uid="{00000000-0005-0000-0000-0000840E0000}"/>
    <cellStyle name="Обычный 7 11 2" xfId="7560" xr:uid="{EE7D8BE8-9628-4001-BBCF-5564F17C6047}"/>
    <cellStyle name="Обычный 7 12" xfId="6527" xr:uid="{586FB174-DFE5-4CDA-8057-9BE41399DDA4}"/>
    <cellStyle name="Обычный 7 2" xfId="630" xr:uid="{00000000-0005-0000-0000-0000850E0000}"/>
    <cellStyle name="Обычный 7 2 10" xfId="1263" xr:uid="{00000000-0005-0000-0000-0000860E0000}"/>
    <cellStyle name="Обычный 7 2 10 2" xfId="3754" xr:uid="{00000000-0005-0000-0000-0000870E0000}"/>
    <cellStyle name="Обычный 7 2 10 2 2" xfId="9771" xr:uid="{A53BB2B7-D2D6-426F-B7BE-B6B0F114E1CE}"/>
    <cellStyle name="Обычный 7 2 10 3" xfId="4998" xr:uid="{00000000-0005-0000-0000-0000880E0000}"/>
    <cellStyle name="Обычный 7 2 10 3 2" xfId="11015" xr:uid="{C4523449-4EDE-42BB-B3D7-F261F9151F62}"/>
    <cellStyle name="Обычный 7 2 10 4" xfId="6242" xr:uid="{00000000-0005-0000-0000-0000890E0000}"/>
    <cellStyle name="Обычный 7 2 10 4 2" xfId="12259" xr:uid="{7C6A7A77-495D-4E46-A3EB-85AC1BDD129B}"/>
    <cellStyle name="Обычный 7 2 10 5" xfId="2507" xr:uid="{00000000-0005-0000-0000-00008A0E0000}"/>
    <cellStyle name="Обычный 7 2 10 5 2" xfId="8527" xr:uid="{649EC314-DBA5-4E44-9005-D50B0D0B4384}"/>
    <cellStyle name="Обычный 7 2 10 6" xfId="7289" xr:uid="{7BF80531-9E46-4291-A9E9-A3CC81C1CA28}"/>
    <cellStyle name="Обычный 7 2 11" xfId="1533" xr:uid="{00000000-0005-0000-0000-00008B0E0000}"/>
    <cellStyle name="Обычный 7 2 11 2" xfId="4026" xr:uid="{00000000-0005-0000-0000-00008C0E0000}"/>
    <cellStyle name="Обычный 7 2 11 2 2" xfId="10043" xr:uid="{73C8A49A-BC82-48CC-AC44-9F2A79BAE80B}"/>
    <cellStyle name="Обычный 7 2 11 3" xfId="5270" xr:uid="{00000000-0005-0000-0000-00008D0E0000}"/>
    <cellStyle name="Обычный 7 2 11 3 2" xfId="11287" xr:uid="{0A9AFD2D-DDDD-4576-A591-9C9F85F95B23}"/>
    <cellStyle name="Обычный 7 2 11 4" xfId="6514" xr:uid="{00000000-0005-0000-0000-00008E0E0000}"/>
    <cellStyle name="Обычный 7 2 11 4 2" xfId="12531" xr:uid="{4DF3DB71-FF10-4219-89C5-25BA4EC7655D}"/>
    <cellStyle name="Обычный 7 2 11 5" xfId="2782" xr:uid="{00000000-0005-0000-0000-00008F0E0000}"/>
    <cellStyle name="Обычный 7 2 11 5 2" xfId="8799" xr:uid="{2E4C04BB-AA2A-4AC0-BFCF-BD9CD17BE884}"/>
    <cellStyle name="Обычный 7 2 11 6" xfId="7555" xr:uid="{D173C8E1-C0B5-4DB5-9C72-C00BFCC45F97}"/>
    <cellStyle name="Обычный 7 2 12" xfId="2932" xr:uid="{00000000-0005-0000-0000-0000900E0000}"/>
    <cellStyle name="Обычный 7 2 12 2" xfId="8949" xr:uid="{572A5A06-0FA6-48D1-BC37-5905F42C64AA}"/>
    <cellStyle name="Обычный 7 2 13" xfId="4176" xr:uid="{00000000-0005-0000-0000-0000910E0000}"/>
    <cellStyle name="Обычный 7 2 13 2" xfId="10193" xr:uid="{635229A3-5A04-4937-A457-52C858B398D5}"/>
    <cellStyle name="Обычный 7 2 14" xfId="5420" xr:uid="{00000000-0005-0000-0000-0000920E0000}"/>
    <cellStyle name="Обычный 7 2 14 2" xfId="11437" xr:uid="{95D37304-33DD-4A12-98FA-755869F851E1}"/>
    <cellStyle name="Обычный 7 2 15" xfId="1684" xr:uid="{00000000-0005-0000-0000-0000930E0000}"/>
    <cellStyle name="Обычный 7 2 15 2" xfId="7705" xr:uid="{DD0A5AC2-0E67-41DC-A75C-F52BFEF87842}"/>
    <cellStyle name="Обычный 7 2 16" xfId="6672" xr:uid="{E3444F28-C090-4DDC-85F4-2E63456CFB11}"/>
    <cellStyle name="Обычный 7 2 2" xfId="631" xr:uid="{00000000-0005-0000-0000-0000940E0000}"/>
    <cellStyle name="Обычный 7 2 2 10" xfId="5421" xr:uid="{00000000-0005-0000-0000-0000950E0000}"/>
    <cellStyle name="Обычный 7 2 2 10 2" xfId="11438" xr:uid="{78B7A924-3B19-4545-9DEF-6075E84526DC}"/>
    <cellStyle name="Обычный 7 2 2 11" xfId="1685" xr:uid="{00000000-0005-0000-0000-0000960E0000}"/>
    <cellStyle name="Обычный 7 2 2 11 2" xfId="7706" xr:uid="{31D62788-F8D1-4D69-8F0A-9FEAC0E2AE1E}"/>
    <cellStyle name="Обычный 7 2 2 12" xfId="6673" xr:uid="{EE1BC4CA-646D-49F4-9D05-05EF0D0154ED}"/>
    <cellStyle name="Обычный 7 2 2 2" xfId="632" xr:uid="{00000000-0005-0000-0000-0000970E0000}"/>
    <cellStyle name="Обычный 7 2 2 2 10" xfId="1686" xr:uid="{00000000-0005-0000-0000-0000980E0000}"/>
    <cellStyle name="Обычный 7 2 2 2 10 2" xfId="7707" xr:uid="{AA8461B5-3013-48C5-92C7-EE5364401A32}"/>
    <cellStyle name="Обычный 7 2 2 2 11" xfId="6674" xr:uid="{DC1D1533-C2DE-4AD8-8D52-41FF8F9A979A}"/>
    <cellStyle name="Обычный 7 2 2 2 2" xfId="633" xr:uid="{00000000-0005-0000-0000-0000990E0000}"/>
    <cellStyle name="Обычный 7 2 2 2 2 2" xfId="1061" xr:uid="{00000000-0005-0000-0000-00009A0E0000}"/>
    <cellStyle name="Обычный 7 2 2 2 2 2 2" xfId="1471" xr:uid="{00000000-0005-0000-0000-00009B0E0000}"/>
    <cellStyle name="Обычный 7 2 2 2 2 2 2 2" xfId="3552" xr:uid="{00000000-0005-0000-0000-00009C0E0000}"/>
    <cellStyle name="Обычный 7 2 2 2 2 2 2 2 2" xfId="9569" xr:uid="{9BA15F5F-3DEC-42E3-99D8-A4FAA7F558D4}"/>
    <cellStyle name="Обычный 7 2 2 2 2 2 2 3" xfId="4796" xr:uid="{00000000-0005-0000-0000-00009D0E0000}"/>
    <cellStyle name="Обычный 7 2 2 2 2 2 2 3 2" xfId="10813" xr:uid="{9904A710-DD5F-4485-91E4-A60598DB316D}"/>
    <cellStyle name="Обычный 7 2 2 2 2 2 2 4" xfId="6040" xr:uid="{00000000-0005-0000-0000-00009E0E0000}"/>
    <cellStyle name="Обычный 7 2 2 2 2 2 2 4 2" xfId="12057" xr:uid="{8E35F963-5E86-4E3E-88BF-C4D3A0ECA34F}"/>
    <cellStyle name="Обычный 7 2 2 2 2 2 2 5" xfId="2305" xr:uid="{00000000-0005-0000-0000-00009F0E0000}"/>
    <cellStyle name="Обычный 7 2 2 2 2 2 2 5 2" xfId="8325" xr:uid="{D2EAAE20-11B4-4927-835A-3254591A2258}"/>
    <cellStyle name="Обычный 7 2 2 2 2 2 2 6" xfId="7497" xr:uid="{EEA05D2D-F8E2-4D15-9207-BDD6FC412BE1}"/>
    <cellStyle name="Обычный 7 2 2 2 2 2 3" xfId="2716" xr:uid="{00000000-0005-0000-0000-0000A00E0000}"/>
    <cellStyle name="Обычный 7 2 2 2 2 2 3 2" xfId="3963" xr:uid="{00000000-0005-0000-0000-0000A10E0000}"/>
    <cellStyle name="Обычный 7 2 2 2 2 2 3 2 2" xfId="9980" xr:uid="{86F976DC-84A9-4563-9AFA-C05D12CDE077}"/>
    <cellStyle name="Обычный 7 2 2 2 2 2 3 3" xfId="5207" xr:uid="{00000000-0005-0000-0000-0000A20E0000}"/>
    <cellStyle name="Обычный 7 2 2 2 2 2 3 3 2" xfId="11224" xr:uid="{F4C9E821-D47E-4E7D-AAAE-9094DB9DAA4F}"/>
    <cellStyle name="Обычный 7 2 2 2 2 2 3 4" xfId="6451" xr:uid="{00000000-0005-0000-0000-0000A30E0000}"/>
    <cellStyle name="Обычный 7 2 2 2 2 2 3 4 2" xfId="12468" xr:uid="{219D145B-C10D-4FB8-8AF4-2C0BA1101433}"/>
    <cellStyle name="Обычный 7 2 2 2 2 2 3 5" xfId="8736" xr:uid="{B165EAE4-8074-4141-83BE-EE5C32E3EDF6}"/>
    <cellStyle name="Обычный 7 2 2 2 2 2 4" xfId="3141" xr:uid="{00000000-0005-0000-0000-0000A40E0000}"/>
    <cellStyle name="Обычный 7 2 2 2 2 2 4 2" xfId="9158" xr:uid="{4321A5C6-EBEE-470F-A8D2-1DE65C3CCE7F}"/>
    <cellStyle name="Обычный 7 2 2 2 2 2 5" xfId="4385" xr:uid="{00000000-0005-0000-0000-0000A50E0000}"/>
    <cellStyle name="Обычный 7 2 2 2 2 2 5 2" xfId="10402" xr:uid="{3CC25359-DBE1-4E00-920B-0BC8335DCB3B}"/>
    <cellStyle name="Обычный 7 2 2 2 2 2 6" xfId="5629" xr:uid="{00000000-0005-0000-0000-0000A60E0000}"/>
    <cellStyle name="Обычный 7 2 2 2 2 2 6 2" xfId="11646" xr:uid="{1E653B97-A8EC-49E5-84C6-92CC82BDFFBE}"/>
    <cellStyle name="Обычный 7 2 2 2 2 2 7" xfId="1894" xr:uid="{00000000-0005-0000-0000-0000A70E0000}"/>
    <cellStyle name="Обычный 7 2 2 2 2 2 7 2" xfId="7914" xr:uid="{CF349D7E-39F8-4C86-9E71-CED0EDA2AC10}"/>
    <cellStyle name="Обычный 7 2 2 2 2 2 8" xfId="7087" xr:uid="{16441E46-FC05-42A8-B0D1-843C3946C524}"/>
    <cellStyle name="Обычный 7 2 2 2 2 3" xfId="853" xr:uid="{00000000-0005-0000-0000-0000A80E0000}"/>
    <cellStyle name="Обычный 7 2 2 2 2 3 2" xfId="3346" xr:uid="{00000000-0005-0000-0000-0000A90E0000}"/>
    <cellStyle name="Обычный 7 2 2 2 2 3 2 2" xfId="9363" xr:uid="{12783F2F-ECD6-42C2-BC92-B2634A65F0B7}"/>
    <cellStyle name="Обычный 7 2 2 2 2 3 3" xfId="4590" xr:uid="{00000000-0005-0000-0000-0000AA0E0000}"/>
    <cellStyle name="Обычный 7 2 2 2 2 3 3 2" xfId="10607" xr:uid="{EA3D663F-76A1-4506-B38A-813AFDA26316}"/>
    <cellStyle name="Обычный 7 2 2 2 2 3 4" xfId="5834" xr:uid="{00000000-0005-0000-0000-0000AB0E0000}"/>
    <cellStyle name="Обычный 7 2 2 2 2 3 4 2" xfId="11851" xr:uid="{5E1E7B86-52BE-4487-A842-83B18445C2A1}"/>
    <cellStyle name="Обычный 7 2 2 2 2 3 5" xfId="2099" xr:uid="{00000000-0005-0000-0000-0000AC0E0000}"/>
    <cellStyle name="Обычный 7 2 2 2 2 3 5 2" xfId="8119" xr:uid="{CE3AD115-02FB-4505-83E6-55683BB7162B}"/>
    <cellStyle name="Обычный 7 2 2 2 2 3 6" xfId="6882" xr:uid="{B3328462-A982-4EE2-AB42-5BB3438CBB26}"/>
    <cellStyle name="Обычный 7 2 2 2 2 4" xfId="1266" xr:uid="{00000000-0005-0000-0000-0000AD0E0000}"/>
    <cellStyle name="Обычный 7 2 2 2 2 4 2" xfId="3757" xr:uid="{00000000-0005-0000-0000-0000AE0E0000}"/>
    <cellStyle name="Обычный 7 2 2 2 2 4 2 2" xfId="9774" xr:uid="{F1B5AAF3-092A-416A-84AD-ECD657E466FE}"/>
    <cellStyle name="Обычный 7 2 2 2 2 4 3" xfId="5001" xr:uid="{00000000-0005-0000-0000-0000AF0E0000}"/>
    <cellStyle name="Обычный 7 2 2 2 2 4 3 2" xfId="11018" xr:uid="{9778FA8F-6543-4420-ACE5-6DF8B49EABAE}"/>
    <cellStyle name="Обычный 7 2 2 2 2 4 4" xfId="6245" xr:uid="{00000000-0005-0000-0000-0000B00E0000}"/>
    <cellStyle name="Обычный 7 2 2 2 2 4 4 2" xfId="12262" xr:uid="{CAFAA734-1DE0-4509-B308-6FF2312807C1}"/>
    <cellStyle name="Обычный 7 2 2 2 2 4 5" xfId="2510" xr:uid="{00000000-0005-0000-0000-0000B10E0000}"/>
    <cellStyle name="Обычный 7 2 2 2 2 4 5 2" xfId="8530" xr:uid="{B84A7B58-7332-4284-9F33-A153455543C6}"/>
    <cellStyle name="Обычный 7 2 2 2 2 4 6" xfId="7292" xr:uid="{0689BF7A-D256-41FE-9773-A7CA62D74774}"/>
    <cellStyle name="Обычный 7 2 2 2 2 5" xfId="2935" xr:uid="{00000000-0005-0000-0000-0000B20E0000}"/>
    <cellStyle name="Обычный 7 2 2 2 2 5 2" xfId="8952" xr:uid="{775B3D66-0F33-43AD-AF92-6F2B63CA63F5}"/>
    <cellStyle name="Обычный 7 2 2 2 2 6" xfId="4179" xr:uid="{00000000-0005-0000-0000-0000B30E0000}"/>
    <cellStyle name="Обычный 7 2 2 2 2 6 2" xfId="10196" xr:uid="{0E485ECE-1904-4B4D-91A6-E00AD09D5E7D}"/>
    <cellStyle name="Обычный 7 2 2 2 2 7" xfId="5423" xr:uid="{00000000-0005-0000-0000-0000B40E0000}"/>
    <cellStyle name="Обычный 7 2 2 2 2 7 2" xfId="11440" xr:uid="{79DA8DC8-655D-4D96-BE06-D401649433BC}"/>
    <cellStyle name="Обычный 7 2 2 2 2 8" xfId="1687" xr:uid="{00000000-0005-0000-0000-0000B50E0000}"/>
    <cellStyle name="Обычный 7 2 2 2 2 8 2" xfId="7708" xr:uid="{1B1EDA3B-852C-4CE6-ABDB-DEF53B0DD984}"/>
    <cellStyle name="Обычный 7 2 2 2 2 9" xfId="6675" xr:uid="{667CE5FC-DB6C-4A26-96B7-961888FF45E9}"/>
    <cellStyle name="Обычный 7 2 2 2 3" xfId="634" xr:uid="{00000000-0005-0000-0000-0000B60E0000}"/>
    <cellStyle name="Обычный 7 2 2 2 3 2" xfId="1062" xr:uid="{00000000-0005-0000-0000-0000B70E0000}"/>
    <cellStyle name="Обычный 7 2 2 2 3 2 2" xfId="1472" xr:uid="{00000000-0005-0000-0000-0000B80E0000}"/>
    <cellStyle name="Обычный 7 2 2 2 3 2 2 2" xfId="3553" xr:uid="{00000000-0005-0000-0000-0000B90E0000}"/>
    <cellStyle name="Обычный 7 2 2 2 3 2 2 2 2" xfId="9570" xr:uid="{F7DE4BB2-CA23-44E3-9DF4-03FF06B788F5}"/>
    <cellStyle name="Обычный 7 2 2 2 3 2 2 3" xfId="4797" xr:uid="{00000000-0005-0000-0000-0000BA0E0000}"/>
    <cellStyle name="Обычный 7 2 2 2 3 2 2 3 2" xfId="10814" xr:uid="{84D974E2-8499-4EDA-BFDD-82B7B66502BD}"/>
    <cellStyle name="Обычный 7 2 2 2 3 2 2 4" xfId="6041" xr:uid="{00000000-0005-0000-0000-0000BB0E0000}"/>
    <cellStyle name="Обычный 7 2 2 2 3 2 2 4 2" xfId="12058" xr:uid="{4998A36B-23A3-4EF1-941D-75A0C3DA39E4}"/>
    <cellStyle name="Обычный 7 2 2 2 3 2 2 5" xfId="2306" xr:uid="{00000000-0005-0000-0000-0000BC0E0000}"/>
    <cellStyle name="Обычный 7 2 2 2 3 2 2 5 2" xfId="8326" xr:uid="{4884D58E-899C-4E64-AB5F-ECCF6F64983C}"/>
    <cellStyle name="Обычный 7 2 2 2 3 2 2 6" xfId="7498" xr:uid="{9970CA0F-90F9-4128-A9DD-2A2A70777DBB}"/>
    <cellStyle name="Обычный 7 2 2 2 3 2 3" xfId="2717" xr:uid="{00000000-0005-0000-0000-0000BD0E0000}"/>
    <cellStyle name="Обычный 7 2 2 2 3 2 3 2" xfId="3964" xr:uid="{00000000-0005-0000-0000-0000BE0E0000}"/>
    <cellStyle name="Обычный 7 2 2 2 3 2 3 2 2" xfId="9981" xr:uid="{CC752A1B-80DB-46BA-852B-448B2459264A}"/>
    <cellStyle name="Обычный 7 2 2 2 3 2 3 3" xfId="5208" xr:uid="{00000000-0005-0000-0000-0000BF0E0000}"/>
    <cellStyle name="Обычный 7 2 2 2 3 2 3 3 2" xfId="11225" xr:uid="{8769A28B-A71E-4D56-ACEA-F37A20A39D16}"/>
    <cellStyle name="Обычный 7 2 2 2 3 2 3 4" xfId="6452" xr:uid="{00000000-0005-0000-0000-0000C00E0000}"/>
    <cellStyle name="Обычный 7 2 2 2 3 2 3 4 2" xfId="12469" xr:uid="{56F6C0E7-F87E-4465-8C59-9203BDA43A9F}"/>
    <cellStyle name="Обычный 7 2 2 2 3 2 3 5" xfId="8737" xr:uid="{8AE5069B-3F4A-4775-8523-8F0349A75876}"/>
    <cellStyle name="Обычный 7 2 2 2 3 2 4" xfId="3142" xr:uid="{00000000-0005-0000-0000-0000C10E0000}"/>
    <cellStyle name="Обычный 7 2 2 2 3 2 4 2" xfId="9159" xr:uid="{17AB4C91-891D-4AD5-B06C-EEBC8DC0C4E5}"/>
    <cellStyle name="Обычный 7 2 2 2 3 2 5" xfId="4386" xr:uid="{00000000-0005-0000-0000-0000C20E0000}"/>
    <cellStyle name="Обычный 7 2 2 2 3 2 5 2" xfId="10403" xr:uid="{45D48D1F-3D21-433F-90B5-E651F135CBBA}"/>
    <cellStyle name="Обычный 7 2 2 2 3 2 6" xfId="5630" xr:uid="{00000000-0005-0000-0000-0000C30E0000}"/>
    <cellStyle name="Обычный 7 2 2 2 3 2 6 2" xfId="11647" xr:uid="{7A241191-0967-455C-9E81-2294EB9010FD}"/>
    <cellStyle name="Обычный 7 2 2 2 3 2 7" xfId="1895" xr:uid="{00000000-0005-0000-0000-0000C40E0000}"/>
    <cellStyle name="Обычный 7 2 2 2 3 2 7 2" xfId="7915" xr:uid="{FEDF8E61-0322-4A5C-8352-EBA1FC9F379A}"/>
    <cellStyle name="Обычный 7 2 2 2 3 2 8" xfId="7088" xr:uid="{849B8BEE-9A15-429A-9C88-E85FDF7FD3F8}"/>
    <cellStyle name="Обычный 7 2 2 2 3 3" xfId="854" xr:uid="{00000000-0005-0000-0000-0000C50E0000}"/>
    <cellStyle name="Обычный 7 2 2 2 3 3 2" xfId="3347" xr:uid="{00000000-0005-0000-0000-0000C60E0000}"/>
    <cellStyle name="Обычный 7 2 2 2 3 3 2 2" xfId="9364" xr:uid="{30E00D40-F65B-4035-90BB-8AF27C0211C9}"/>
    <cellStyle name="Обычный 7 2 2 2 3 3 3" xfId="4591" xr:uid="{00000000-0005-0000-0000-0000C70E0000}"/>
    <cellStyle name="Обычный 7 2 2 2 3 3 3 2" xfId="10608" xr:uid="{5BE6871C-1C4F-4C7D-809B-FA1631A3DBAC}"/>
    <cellStyle name="Обычный 7 2 2 2 3 3 4" xfId="5835" xr:uid="{00000000-0005-0000-0000-0000C80E0000}"/>
    <cellStyle name="Обычный 7 2 2 2 3 3 4 2" xfId="11852" xr:uid="{C82114F8-4ECF-417B-A2E8-5D7F8911C6C4}"/>
    <cellStyle name="Обычный 7 2 2 2 3 3 5" xfId="2100" xr:uid="{00000000-0005-0000-0000-0000C90E0000}"/>
    <cellStyle name="Обычный 7 2 2 2 3 3 5 2" xfId="8120" xr:uid="{71563C54-59B3-4C27-854C-D634E2E7E3FA}"/>
    <cellStyle name="Обычный 7 2 2 2 3 3 6" xfId="6883" xr:uid="{79C9D7F7-E1E3-4E55-92F8-A1A915C4BD5F}"/>
    <cellStyle name="Обычный 7 2 2 2 3 4" xfId="1267" xr:uid="{00000000-0005-0000-0000-0000CA0E0000}"/>
    <cellStyle name="Обычный 7 2 2 2 3 4 2" xfId="3758" xr:uid="{00000000-0005-0000-0000-0000CB0E0000}"/>
    <cellStyle name="Обычный 7 2 2 2 3 4 2 2" xfId="9775" xr:uid="{6D8E1DCA-E298-41F8-8382-55BAA7926FA3}"/>
    <cellStyle name="Обычный 7 2 2 2 3 4 3" xfId="5002" xr:uid="{00000000-0005-0000-0000-0000CC0E0000}"/>
    <cellStyle name="Обычный 7 2 2 2 3 4 3 2" xfId="11019" xr:uid="{C1CC09FF-9070-4D14-8A6F-943B79BA9F34}"/>
    <cellStyle name="Обычный 7 2 2 2 3 4 4" xfId="6246" xr:uid="{00000000-0005-0000-0000-0000CD0E0000}"/>
    <cellStyle name="Обычный 7 2 2 2 3 4 4 2" xfId="12263" xr:uid="{C7D857EA-1775-4BB6-BC7D-F1CCD363B0DC}"/>
    <cellStyle name="Обычный 7 2 2 2 3 4 5" xfId="2511" xr:uid="{00000000-0005-0000-0000-0000CE0E0000}"/>
    <cellStyle name="Обычный 7 2 2 2 3 4 5 2" xfId="8531" xr:uid="{CBBD8853-2E8A-4A50-B4DC-3F6F1F888156}"/>
    <cellStyle name="Обычный 7 2 2 2 3 4 6" xfId="7293" xr:uid="{FB0962ED-472E-490D-9258-36178A91C6A0}"/>
    <cellStyle name="Обычный 7 2 2 2 3 5" xfId="2936" xr:uid="{00000000-0005-0000-0000-0000CF0E0000}"/>
    <cellStyle name="Обычный 7 2 2 2 3 5 2" xfId="8953" xr:uid="{3A89EA34-825C-4C26-B4FA-28FCEFD4CD3C}"/>
    <cellStyle name="Обычный 7 2 2 2 3 6" xfId="4180" xr:uid="{00000000-0005-0000-0000-0000D00E0000}"/>
    <cellStyle name="Обычный 7 2 2 2 3 6 2" xfId="10197" xr:uid="{E336CB6A-3CB3-43EB-A781-FFEF278B5D5B}"/>
    <cellStyle name="Обычный 7 2 2 2 3 7" xfId="5424" xr:uid="{00000000-0005-0000-0000-0000D10E0000}"/>
    <cellStyle name="Обычный 7 2 2 2 3 7 2" xfId="11441" xr:uid="{5D63A39A-2518-4B9C-A59A-CF4C30ABA069}"/>
    <cellStyle name="Обычный 7 2 2 2 3 8" xfId="1688" xr:uid="{00000000-0005-0000-0000-0000D20E0000}"/>
    <cellStyle name="Обычный 7 2 2 2 3 8 2" xfId="7709" xr:uid="{C7EF3BB3-BB9B-4097-80A0-2846645E11A9}"/>
    <cellStyle name="Обычный 7 2 2 2 3 9" xfId="6676" xr:uid="{19E55841-3618-40EF-B523-59BAE4262AE0}"/>
    <cellStyle name="Обычный 7 2 2 2 4" xfId="1060" xr:uid="{00000000-0005-0000-0000-0000D30E0000}"/>
    <cellStyle name="Обычный 7 2 2 2 4 2" xfId="1470" xr:uid="{00000000-0005-0000-0000-0000D40E0000}"/>
    <cellStyle name="Обычный 7 2 2 2 4 2 2" xfId="3551" xr:uid="{00000000-0005-0000-0000-0000D50E0000}"/>
    <cellStyle name="Обычный 7 2 2 2 4 2 2 2" xfId="9568" xr:uid="{43D90043-110F-4C84-AFE3-1C339511C59A}"/>
    <cellStyle name="Обычный 7 2 2 2 4 2 3" xfId="4795" xr:uid="{00000000-0005-0000-0000-0000D60E0000}"/>
    <cellStyle name="Обычный 7 2 2 2 4 2 3 2" xfId="10812" xr:uid="{3511376F-88CC-4AAD-8A80-60D5C9001C3E}"/>
    <cellStyle name="Обычный 7 2 2 2 4 2 4" xfId="6039" xr:uid="{00000000-0005-0000-0000-0000D70E0000}"/>
    <cellStyle name="Обычный 7 2 2 2 4 2 4 2" xfId="12056" xr:uid="{E4D13F4D-5416-4C3F-AA58-1A58887E824B}"/>
    <cellStyle name="Обычный 7 2 2 2 4 2 5" xfId="2304" xr:uid="{00000000-0005-0000-0000-0000D80E0000}"/>
    <cellStyle name="Обычный 7 2 2 2 4 2 5 2" xfId="8324" xr:uid="{E8243B33-F039-468F-80F1-962BA324704A}"/>
    <cellStyle name="Обычный 7 2 2 2 4 2 6" xfId="7496" xr:uid="{1B46DDDD-B0DC-4D50-AD5F-358D42464D15}"/>
    <cellStyle name="Обычный 7 2 2 2 4 3" xfId="2715" xr:uid="{00000000-0005-0000-0000-0000D90E0000}"/>
    <cellStyle name="Обычный 7 2 2 2 4 3 2" xfId="3962" xr:uid="{00000000-0005-0000-0000-0000DA0E0000}"/>
    <cellStyle name="Обычный 7 2 2 2 4 3 2 2" xfId="9979" xr:uid="{72A4DDAF-B3BD-4E5F-BD27-7F69ECEC8A4E}"/>
    <cellStyle name="Обычный 7 2 2 2 4 3 3" xfId="5206" xr:uid="{00000000-0005-0000-0000-0000DB0E0000}"/>
    <cellStyle name="Обычный 7 2 2 2 4 3 3 2" xfId="11223" xr:uid="{11823308-87CF-4583-8070-E7708FB41CA1}"/>
    <cellStyle name="Обычный 7 2 2 2 4 3 4" xfId="6450" xr:uid="{00000000-0005-0000-0000-0000DC0E0000}"/>
    <cellStyle name="Обычный 7 2 2 2 4 3 4 2" xfId="12467" xr:uid="{2287D197-06AA-49BA-8990-9AE3741B4529}"/>
    <cellStyle name="Обычный 7 2 2 2 4 3 5" xfId="8735" xr:uid="{0E10DAAE-C5E4-46CF-A39D-1952B1B671EB}"/>
    <cellStyle name="Обычный 7 2 2 2 4 4" xfId="3140" xr:uid="{00000000-0005-0000-0000-0000DD0E0000}"/>
    <cellStyle name="Обычный 7 2 2 2 4 4 2" xfId="9157" xr:uid="{BE4F8DC2-3FE2-46B2-91E5-6146B7B95E4D}"/>
    <cellStyle name="Обычный 7 2 2 2 4 5" xfId="4384" xr:uid="{00000000-0005-0000-0000-0000DE0E0000}"/>
    <cellStyle name="Обычный 7 2 2 2 4 5 2" xfId="10401" xr:uid="{42E1F435-4A09-4F58-8FE9-23D339D8B981}"/>
    <cellStyle name="Обычный 7 2 2 2 4 6" xfId="5628" xr:uid="{00000000-0005-0000-0000-0000DF0E0000}"/>
    <cellStyle name="Обычный 7 2 2 2 4 6 2" xfId="11645" xr:uid="{156E3F73-AA7F-4664-AE37-DA1D2540E239}"/>
    <cellStyle name="Обычный 7 2 2 2 4 7" xfId="1893" xr:uid="{00000000-0005-0000-0000-0000E00E0000}"/>
    <cellStyle name="Обычный 7 2 2 2 4 7 2" xfId="7913" xr:uid="{5E31F152-CFF9-4CF8-B200-740CFBDDD50C}"/>
    <cellStyle name="Обычный 7 2 2 2 4 8" xfId="7086" xr:uid="{61C5235C-BE13-4FB0-A2D6-65E529B31B81}"/>
    <cellStyle name="Обычный 7 2 2 2 5" xfId="852" xr:uid="{00000000-0005-0000-0000-0000E10E0000}"/>
    <cellStyle name="Обычный 7 2 2 2 5 2" xfId="3345" xr:uid="{00000000-0005-0000-0000-0000E20E0000}"/>
    <cellStyle name="Обычный 7 2 2 2 5 2 2" xfId="9362" xr:uid="{C72E5DAF-F9FC-48F8-A5DA-4A619B989D97}"/>
    <cellStyle name="Обычный 7 2 2 2 5 3" xfId="4589" xr:uid="{00000000-0005-0000-0000-0000E30E0000}"/>
    <cellStyle name="Обычный 7 2 2 2 5 3 2" xfId="10606" xr:uid="{C70FF7A6-9795-4DC7-854E-5A94932EC858}"/>
    <cellStyle name="Обычный 7 2 2 2 5 4" xfId="5833" xr:uid="{00000000-0005-0000-0000-0000E40E0000}"/>
    <cellStyle name="Обычный 7 2 2 2 5 4 2" xfId="11850" xr:uid="{C2FE49F7-BE7D-4865-AB59-17A8C834AFD8}"/>
    <cellStyle name="Обычный 7 2 2 2 5 5" xfId="2098" xr:uid="{00000000-0005-0000-0000-0000E50E0000}"/>
    <cellStyle name="Обычный 7 2 2 2 5 5 2" xfId="8118" xr:uid="{0110AFA8-C889-42DA-84EC-47A2B05E65CA}"/>
    <cellStyle name="Обычный 7 2 2 2 5 6" xfId="6881" xr:uid="{66BFDDCA-6CCD-4A62-B08A-C2D363C85727}"/>
    <cellStyle name="Обычный 7 2 2 2 6" xfId="1265" xr:uid="{00000000-0005-0000-0000-0000E60E0000}"/>
    <cellStyle name="Обычный 7 2 2 2 6 2" xfId="3756" xr:uid="{00000000-0005-0000-0000-0000E70E0000}"/>
    <cellStyle name="Обычный 7 2 2 2 6 2 2" xfId="9773" xr:uid="{7B17315D-6EE0-419E-821B-E7D7D55C6914}"/>
    <cellStyle name="Обычный 7 2 2 2 6 3" xfId="5000" xr:uid="{00000000-0005-0000-0000-0000E80E0000}"/>
    <cellStyle name="Обычный 7 2 2 2 6 3 2" xfId="11017" xr:uid="{B4FF7375-0F6A-4C46-BA0D-DAC3DD6D82F5}"/>
    <cellStyle name="Обычный 7 2 2 2 6 4" xfId="6244" xr:uid="{00000000-0005-0000-0000-0000E90E0000}"/>
    <cellStyle name="Обычный 7 2 2 2 6 4 2" xfId="12261" xr:uid="{703E668A-9EC2-4A84-9A7D-8A8FF00FE4C2}"/>
    <cellStyle name="Обычный 7 2 2 2 6 5" xfId="2509" xr:uid="{00000000-0005-0000-0000-0000EA0E0000}"/>
    <cellStyle name="Обычный 7 2 2 2 6 5 2" xfId="8529" xr:uid="{2D8A0FB6-CFE2-4F6F-8E91-01B13A5205E3}"/>
    <cellStyle name="Обычный 7 2 2 2 6 6" xfId="7291" xr:uid="{9E4F0030-029E-4DED-908D-3044A6834383}"/>
    <cellStyle name="Обычный 7 2 2 2 7" xfId="2934" xr:uid="{00000000-0005-0000-0000-0000EB0E0000}"/>
    <cellStyle name="Обычный 7 2 2 2 7 2" xfId="8951" xr:uid="{2526D541-C110-4161-AE65-9E58691232B5}"/>
    <cellStyle name="Обычный 7 2 2 2 8" xfId="4178" xr:uid="{00000000-0005-0000-0000-0000EC0E0000}"/>
    <cellStyle name="Обычный 7 2 2 2 8 2" xfId="10195" xr:uid="{756EC2F5-8577-417A-A724-DE7499F11A9F}"/>
    <cellStyle name="Обычный 7 2 2 2 9" xfId="5422" xr:uid="{00000000-0005-0000-0000-0000ED0E0000}"/>
    <cellStyle name="Обычный 7 2 2 2 9 2" xfId="11439" xr:uid="{35D8E8C4-8137-4951-B32D-4123F14E66E7}"/>
    <cellStyle name="Обычный 7 2 2 3" xfId="635" xr:uid="{00000000-0005-0000-0000-0000EE0E0000}"/>
    <cellStyle name="Обычный 7 2 2 3 2" xfId="1063" xr:uid="{00000000-0005-0000-0000-0000EF0E0000}"/>
    <cellStyle name="Обычный 7 2 2 3 2 2" xfId="1473" xr:uid="{00000000-0005-0000-0000-0000F00E0000}"/>
    <cellStyle name="Обычный 7 2 2 3 2 2 2" xfId="3554" xr:uid="{00000000-0005-0000-0000-0000F10E0000}"/>
    <cellStyle name="Обычный 7 2 2 3 2 2 2 2" xfId="9571" xr:uid="{30D88CBD-C594-4C6D-9F16-000E2B0E3DA1}"/>
    <cellStyle name="Обычный 7 2 2 3 2 2 3" xfId="4798" xr:uid="{00000000-0005-0000-0000-0000F20E0000}"/>
    <cellStyle name="Обычный 7 2 2 3 2 2 3 2" xfId="10815" xr:uid="{0D5B9D13-D8D0-4F54-BB13-AEE694863A8F}"/>
    <cellStyle name="Обычный 7 2 2 3 2 2 4" xfId="6042" xr:uid="{00000000-0005-0000-0000-0000F30E0000}"/>
    <cellStyle name="Обычный 7 2 2 3 2 2 4 2" xfId="12059" xr:uid="{4581A735-55AA-467C-A1E8-52907D57CEF1}"/>
    <cellStyle name="Обычный 7 2 2 3 2 2 5" xfId="2307" xr:uid="{00000000-0005-0000-0000-0000F40E0000}"/>
    <cellStyle name="Обычный 7 2 2 3 2 2 5 2" xfId="8327" xr:uid="{FDB30873-54AC-4A94-A487-FDC7ABF6A82B}"/>
    <cellStyle name="Обычный 7 2 2 3 2 2 6" xfId="7499" xr:uid="{C28719B0-84AC-4418-B330-677E24C404CF}"/>
    <cellStyle name="Обычный 7 2 2 3 2 3" xfId="2718" xr:uid="{00000000-0005-0000-0000-0000F50E0000}"/>
    <cellStyle name="Обычный 7 2 2 3 2 3 2" xfId="3965" xr:uid="{00000000-0005-0000-0000-0000F60E0000}"/>
    <cellStyle name="Обычный 7 2 2 3 2 3 2 2" xfId="9982" xr:uid="{6B4FA777-1B0F-4949-AB57-C632D0CCCE4E}"/>
    <cellStyle name="Обычный 7 2 2 3 2 3 3" xfId="5209" xr:uid="{00000000-0005-0000-0000-0000F70E0000}"/>
    <cellStyle name="Обычный 7 2 2 3 2 3 3 2" xfId="11226" xr:uid="{79BE67A2-5A4B-4888-8937-6CF0A4DBA41C}"/>
    <cellStyle name="Обычный 7 2 2 3 2 3 4" xfId="6453" xr:uid="{00000000-0005-0000-0000-0000F80E0000}"/>
    <cellStyle name="Обычный 7 2 2 3 2 3 4 2" xfId="12470" xr:uid="{5C1D8750-1989-4B7E-89D7-A30187EC14CA}"/>
    <cellStyle name="Обычный 7 2 2 3 2 3 5" xfId="8738" xr:uid="{BCA232AE-44A1-44AC-9400-28F84A072284}"/>
    <cellStyle name="Обычный 7 2 2 3 2 4" xfId="3143" xr:uid="{00000000-0005-0000-0000-0000F90E0000}"/>
    <cellStyle name="Обычный 7 2 2 3 2 4 2" xfId="9160" xr:uid="{CDB4E370-15AF-4FA4-8343-F2B43E06F720}"/>
    <cellStyle name="Обычный 7 2 2 3 2 5" xfId="4387" xr:uid="{00000000-0005-0000-0000-0000FA0E0000}"/>
    <cellStyle name="Обычный 7 2 2 3 2 5 2" xfId="10404" xr:uid="{E89217E8-523E-448D-B8CD-7BAC4E1631C2}"/>
    <cellStyle name="Обычный 7 2 2 3 2 6" xfId="5631" xr:uid="{00000000-0005-0000-0000-0000FB0E0000}"/>
    <cellStyle name="Обычный 7 2 2 3 2 6 2" xfId="11648" xr:uid="{76DD2A07-F96C-4C93-B007-3D7702021690}"/>
    <cellStyle name="Обычный 7 2 2 3 2 7" xfId="1896" xr:uid="{00000000-0005-0000-0000-0000FC0E0000}"/>
    <cellStyle name="Обычный 7 2 2 3 2 7 2" xfId="7916" xr:uid="{C31FF3D5-CCD5-45D6-9D65-C6B7A2C5033B}"/>
    <cellStyle name="Обычный 7 2 2 3 2 8" xfId="7089" xr:uid="{67CD31ED-5B7A-4C0F-857F-3B25E48558DD}"/>
    <cellStyle name="Обычный 7 2 2 3 3" xfId="855" xr:uid="{00000000-0005-0000-0000-0000FD0E0000}"/>
    <cellStyle name="Обычный 7 2 2 3 3 2" xfId="3348" xr:uid="{00000000-0005-0000-0000-0000FE0E0000}"/>
    <cellStyle name="Обычный 7 2 2 3 3 2 2" xfId="9365" xr:uid="{FE4D3673-33B8-4391-A113-3F3B5FA8179D}"/>
    <cellStyle name="Обычный 7 2 2 3 3 3" xfId="4592" xr:uid="{00000000-0005-0000-0000-0000FF0E0000}"/>
    <cellStyle name="Обычный 7 2 2 3 3 3 2" xfId="10609" xr:uid="{D5263AF5-918C-404B-86B0-FA1C2DA50E6F}"/>
    <cellStyle name="Обычный 7 2 2 3 3 4" xfId="5836" xr:uid="{00000000-0005-0000-0000-0000000F0000}"/>
    <cellStyle name="Обычный 7 2 2 3 3 4 2" xfId="11853" xr:uid="{029C20FD-E33B-46E8-90F1-E25B615FB2A0}"/>
    <cellStyle name="Обычный 7 2 2 3 3 5" xfId="2101" xr:uid="{00000000-0005-0000-0000-0000010F0000}"/>
    <cellStyle name="Обычный 7 2 2 3 3 5 2" xfId="8121" xr:uid="{45A1BF70-45C0-407C-AB55-729880990F30}"/>
    <cellStyle name="Обычный 7 2 2 3 3 6" xfId="6884" xr:uid="{42689BAA-71B3-4CB0-8240-2373854E70CF}"/>
    <cellStyle name="Обычный 7 2 2 3 4" xfId="1268" xr:uid="{00000000-0005-0000-0000-0000020F0000}"/>
    <cellStyle name="Обычный 7 2 2 3 4 2" xfId="3759" xr:uid="{00000000-0005-0000-0000-0000030F0000}"/>
    <cellStyle name="Обычный 7 2 2 3 4 2 2" xfId="9776" xr:uid="{61B4116C-87E2-4E85-A23B-2AF0E8530290}"/>
    <cellStyle name="Обычный 7 2 2 3 4 3" xfId="5003" xr:uid="{00000000-0005-0000-0000-0000040F0000}"/>
    <cellStyle name="Обычный 7 2 2 3 4 3 2" xfId="11020" xr:uid="{54621C85-65E3-4D96-855B-C99C8D06A7D0}"/>
    <cellStyle name="Обычный 7 2 2 3 4 4" xfId="6247" xr:uid="{00000000-0005-0000-0000-0000050F0000}"/>
    <cellStyle name="Обычный 7 2 2 3 4 4 2" xfId="12264" xr:uid="{E60AC3E2-938B-4A38-8CAD-F8F436FF600F}"/>
    <cellStyle name="Обычный 7 2 2 3 4 5" xfId="2512" xr:uid="{00000000-0005-0000-0000-0000060F0000}"/>
    <cellStyle name="Обычный 7 2 2 3 4 5 2" xfId="8532" xr:uid="{7E80AA2D-4891-4835-A259-F1BDDE4BE8EA}"/>
    <cellStyle name="Обычный 7 2 2 3 4 6" xfId="7294" xr:uid="{199399F8-532C-430D-890E-E48A9D7142AD}"/>
    <cellStyle name="Обычный 7 2 2 3 5" xfId="2937" xr:uid="{00000000-0005-0000-0000-0000070F0000}"/>
    <cellStyle name="Обычный 7 2 2 3 5 2" xfId="8954" xr:uid="{261DB765-D6B5-4D7E-9DC7-46BD293B916C}"/>
    <cellStyle name="Обычный 7 2 2 3 6" xfId="4181" xr:uid="{00000000-0005-0000-0000-0000080F0000}"/>
    <cellStyle name="Обычный 7 2 2 3 6 2" xfId="10198" xr:uid="{6F3E23E8-6207-4B23-9FAF-A5BA3E807F02}"/>
    <cellStyle name="Обычный 7 2 2 3 7" xfId="5425" xr:uid="{00000000-0005-0000-0000-0000090F0000}"/>
    <cellStyle name="Обычный 7 2 2 3 7 2" xfId="11442" xr:uid="{60BF3B59-8C12-45C2-ABA9-24481C62483B}"/>
    <cellStyle name="Обычный 7 2 2 3 8" xfId="1689" xr:uid="{00000000-0005-0000-0000-00000A0F0000}"/>
    <cellStyle name="Обычный 7 2 2 3 8 2" xfId="7710" xr:uid="{80FC51E1-99A4-49F4-9214-EAF323147851}"/>
    <cellStyle name="Обычный 7 2 2 3 9" xfId="6677" xr:uid="{809F90E4-B74C-4358-9D24-CAEAFF4EE9A3}"/>
    <cellStyle name="Обычный 7 2 2 4" xfId="636" xr:uid="{00000000-0005-0000-0000-00000B0F0000}"/>
    <cellStyle name="Обычный 7 2 2 4 2" xfId="1064" xr:uid="{00000000-0005-0000-0000-00000C0F0000}"/>
    <cellStyle name="Обычный 7 2 2 4 2 2" xfId="1474" xr:uid="{00000000-0005-0000-0000-00000D0F0000}"/>
    <cellStyle name="Обычный 7 2 2 4 2 2 2" xfId="3555" xr:uid="{00000000-0005-0000-0000-00000E0F0000}"/>
    <cellStyle name="Обычный 7 2 2 4 2 2 2 2" xfId="9572" xr:uid="{B45457F8-08E7-4CF3-9953-210CF154070E}"/>
    <cellStyle name="Обычный 7 2 2 4 2 2 3" xfId="4799" xr:uid="{00000000-0005-0000-0000-00000F0F0000}"/>
    <cellStyle name="Обычный 7 2 2 4 2 2 3 2" xfId="10816" xr:uid="{CB961ABE-1C4A-4486-8F9B-96F91987F8A9}"/>
    <cellStyle name="Обычный 7 2 2 4 2 2 4" xfId="6043" xr:uid="{00000000-0005-0000-0000-0000100F0000}"/>
    <cellStyle name="Обычный 7 2 2 4 2 2 4 2" xfId="12060" xr:uid="{25C81CB8-9211-4FF3-97E4-7FF66E176FA3}"/>
    <cellStyle name="Обычный 7 2 2 4 2 2 5" xfId="2308" xr:uid="{00000000-0005-0000-0000-0000110F0000}"/>
    <cellStyle name="Обычный 7 2 2 4 2 2 5 2" xfId="8328" xr:uid="{E129511C-96E3-41D4-9982-6439E0B14EBE}"/>
    <cellStyle name="Обычный 7 2 2 4 2 2 6" xfId="7500" xr:uid="{65319D41-D997-4EC9-B5A3-890D66754BA0}"/>
    <cellStyle name="Обычный 7 2 2 4 2 3" xfId="2719" xr:uid="{00000000-0005-0000-0000-0000120F0000}"/>
    <cellStyle name="Обычный 7 2 2 4 2 3 2" xfId="3966" xr:uid="{00000000-0005-0000-0000-0000130F0000}"/>
    <cellStyle name="Обычный 7 2 2 4 2 3 2 2" xfId="9983" xr:uid="{78554CF7-5E2A-4B8F-936C-80EA6C2EE967}"/>
    <cellStyle name="Обычный 7 2 2 4 2 3 3" xfId="5210" xr:uid="{00000000-0005-0000-0000-0000140F0000}"/>
    <cellStyle name="Обычный 7 2 2 4 2 3 3 2" xfId="11227" xr:uid="{E919044D-83D3-4B63-83F9-60C9C0563C77}"/>
    <cellStyle name="Обычный 7 2 2 4 2 3 4" xfId="6454" xr:uid="{00000000-0005-0000-0000-0000150F0000}"/>
    <cellStyle name="Обычный 7 2 2 4 2 3 4 2" xfId="12471" xr:uid="{47DC563F-1B46-4774-891B-345CF9EAB0E6}"/>
    <cellStyle name="Обычный 7 2 2 4 2 3 5" xfId="8739" xr:uid="{7DD6C23B-EC86-4BFE-94D3-175527142AFA}"/>
    <cellStyle name="Обычный 7 2 2 4 2 4" xfId="3144" xr:uid="{00000000-0005-0000-0000-0000160F0000}"/>
    <cellStyle name="Обычный 7 2 2 4 2 4 2" xfId="9161" xr:uid="{D9DBFA28-B31A-443D-BEAB-499CB67E97C9}"/>
    <cellStyle name="Обычный 7 2 2 4 2 5" xfId="4388" xr:uid="{00000000-0005-0000-0000-0000170F0000}"/>
    <cellStyle name="Обычный 7 2 2 4 2 5 2" xfId="10405" xr:uid="{C1D0A3A1-AC33-40B1-A887-B9D8ED00A8C0}"/>
    <cellStyle name="Обычный 7 2 2 4 2 6" xfId="5632" xr:uid="{00000000-0005-0000-0000-0000180F0000}"/>
    <cellStyle name="Обычный 7 2 2 4 2 6 2" xfId="11649" xr:uid="{3BE7545B-215E-4D7A-A271-D791C9419A00}"/>
    <cellStyle name="Обычный 7 2 2 4 2 7" xfId="1897" xr:uid="{00000000-0005-0000-0000-0000190F0000}"/>
    <cellStyle name="Обычный 7 2 2 4 2 7 2" xfId="7917" xr:uid="{DF2B2752-34EE-4C5A-8C60-223E0878ADDE}"/>
    <cellStyle name="Обычный 7 2 2 4 2 8" xfId="7090" xr:uid="{3E9CB79A-D556-42C9-9D68-58E1D5AD41ED}"/>
    <cellStyle name="Обычный 7 2 2 4 3" xfId="856" xr:uid="{00000000-0005-0000-0000-00001A0F0000}"/>
    <cellStyle name="Обычный 7 2 2 4 3 2" xfId="3349" xr:uid="{00000000-0005-0000-0000-00001B0F0000}"/>
    <cellStyle name="Обычный 7 2 2 4 3 2 2" xfId="9366" xr:uid="{03976C58-1864-478D-905A-2175420CBEC1}"/>
    <cellStyle name="Обычный 7 2 2 4 3 3" xfId="4593" xr:uid="{00000000-0005-0000-0000-00001C0F0000}"/>
    <cellStyle name="Обычный 7 2 2 4 3 3 2" xfId="10610" xr:uid="{3D4EECDE-2479-4519-8E6F-4B55FBC84729}"/>
    <cellStyle name="Обычный 7 2 2 4 3 4" xfId="5837" xr:uid="{00000000-0005-0000-0000-00001D0F0000}"/>
    <cellStyle name="Обычный 7 2 2 4 3 4 2" xfId="11854" xr:uid="{2DA03FCA-39AB-4E51-9169-92320D8683A9}"/>
    <cellStyle name="Обычный 7 2 2 4 3 5" xfId="2102" xr:uid="{00000000-0005-0000-0000-00001E0F0000}"/>
    <cellStyle name="Обычный 7 2 2 4 3 5 2" xfId="8122" xr:uid="{A9015FF4-C320-4EE1-8170-A056EA65280C}"/>
    <cellStyle name="Обычный 7 2 2 4 3 6" xfId="6885" xr:uid="{DEC99FA0-0844-4903-A544-DF78D537BF15}"/>
    <cellStyle name="Обычный 7 2 2 4 4" xfId="1269" xr:uid="{00000000-0005-0000-0000-00001F0F0000}"/>
    <cellStyle name="Обычный 7 2 2 4 4 2" xfId="3760" xr:uid="{00000000-0005-0000-0000-0000200F0000}"/>
    <cellStyle name="Обычный 7 2 2 4 4 2 2" xfId="9777" xr:uid="{B901392E-46E5-4BF7-9A89-97DFAF891060}"/>
    <cellStyle name="Обычный 7 2 2 4 4 3" xfId="5004" xr:uid="{00000000-0005-0000-0000-0000210F0000}"/>
    <cellStyle name="Обычный 7 2 2 4 4 3 2" xfId="11021" xr:uid="{2BC04CB4-845F-4B8A-9B4B-BB98E1F78499}"/>
    <cellStyle name="Обычный 7 2 2 4 4 4" xfId="6248" xr:uid="{00000000-0005-0000-0000-0000220F0000}"/>
    <cellStyle name="Обычный 7 2 2 4 4 4 2" xfId="12265" xr:uid="{4F662CEA-0424-44A4-929A-29B1058010C2}"/>
    <cellStyle name="Обычный 7 2 2 4 4 5" xfId="2513" xr:uid="{00000000-0005-0000-0000-0000230F0000}"/>
    <cellStyle name="Обычный 7 2 2 4 4 5 2" xfId="8533" xr:uid="{49B8F22B-5A46-465F-942D-C2E613AC6FC4}"/>
    <cellStyle name="Обычный 7 2 2 4 4 6" xfId="7295" xr:uid="{46DF2303-D00E-48F2-8B6C-8D04D19EE407}"/>
    <cellStyle name="Обычный 7 2 2 4 5" xfId="2938" xr:uid="{00000000-0005-0000-0000-0000240F0000}"/>
    <cellStyle name="Обычный 7 2 2 4 5 2" xfId="8955" xr:uid="{DDF89761-D4FA-4D6B-9F61-19B86CE7BA66}"/>
    <cellStyle name="Обычный 7 2 2 4 6" xfId="4182" xr:uid="{00000000-0005-0000-0000-0000250F0000}"/>
    <cellStyle name="Обычный 7 2 2 4 6 2" xfId="10199" xr:uid="{C1D91C19-8E09-400F-8D21-4F1A52E8713A}"/>
    <cellStyle name="Обычный 7 2 2 4 7" xfId="5426" xr:uid="{00000000-0005-0000-0000-0000260F0000}"/>
    <cellStyle name="Обычный 7 2 2 4 7 2" xfId="11443" xr:uid="{5EB4BC4F-E9F2-4E01-B731-995893DBE3FA}"/>
    <cellStyle name="Обычный 7 2 2 4 8" xfId="1690" xr:uid="{00000000-0005-0000-0000-0000270F0000}"/>
    <cellStyle name="Обычный 7 2 2 4 8 2" xfId="7711" xr:uid="{CE8191B5-A116-426C-BCA9-6DC5B384908C}"/>
    <cellStyle name="Обычный 7 2 2 4 9" xfId="6678" xr:uid="{6679D92F-9C97-4833-8280-6F6A12C95B6B}"/>
    <cellStyle name="Обычный 7 2 2 5" xfId="1059" xr:uid="{00000000-0005-0000-0000-0000280F0000}"/>
    <cellStyle name="Обычный 7 2 2 5 2" xfId="1469" xr:uid="{00000000-0005-0000-0000-0000290F0000}"/>
    <cellStyle name="Обычный 7 2 2 5 2 2" xfId="3550" xr:uid="{00000000-0005-0000-0000-00002A0F0000}"/>
    <cellStyle name="Обычный 7 2 2 5 2 2 2" xfId="9567" xr:uid="{9B9AA76F-B009-422F-BBFC-11B76337833E}"/>
    <cellStyle name="Обычный 7 2 2 5 2 3" xfId="4794" xr:uid="{00000000-0005-0000-0000-00002B0F0000}"/>
    <cellStyle name="Обычный 7 2 2 5 2 3 2" xfId="10811" xr:uid="{886A784E-4A0A-4B68-9876-D81ED137193C}"/>
    <cellStyle name="Обычный 7 2 2 5 2 4" xfId="6038" xr:uid="{00000000-0005-0000-0000-00002C0F0000}"/>
    <cellStyle name="Обычный 7 2 2 5 2 4 2" xfId="12055" xr:uid="{E3B67788-0B1B-45A0-877E-2EFC15EAFA01}"/>
    <cellStyle name="Обычный 7 2 2 5 2 5" xfId="2303" xr:uid="{00000000-0005-0000-0000-00002D0F0000}"/>
    <cellStyle name="Обычный 7 2 2 5 2 5 2" xfId="8323" xr:uid="{CE4AC062-11AA-413B-BC39-B18AF38E5104}"/>
    <cellStyle name="Обычный 7 2 2 5 2 6" xfId="7495" xr:uid="{04A25E92-9264-49A4-B09A-74170A0A92AE}"/>
    <cellStyle name="Обычный 7 2 2 5 3" xfId="2714" xr:uid="{00000000-0005-0000-0000-00002E0F0000}"/>
    <cellStyle name="Обычный 7 2 2 5 3 2" xfId="3961" xr:uid="{00000000-0005-0000-0000-00002F0F0000}"/>
    <cellStyle name="Обычный 7 2 2 5 3 2 2" xfId="9978" xr:uid="{F1243AC1-665D-40B4-8430-1E27706E7364}"/>
    <cellStyle name="Обычный 7 2 2 5 3 3" xfId="5205" xr:uid="{00000000-0005-0000-0000-0000300F0000}"/>
    <cellStyle name="Обычный 7 2 2 5 3 3 2" xfId="11222" xr:uid="{9A1CB26E-7EF6-4677-A191-91D1055206EE}"/>
    <cellStyle name="Обычный 7 2 2 5 3 4" xfId="6449" xr:uid="{00000000-0005-0000-0000-0000310F0000}"/>
    <cellStyle name="Обычный 7 2 2 5 3 4 2" xfId="12466" xr:uid="{908915E2-905C-48E3-859E-8200BDEBA603}"/>
    <cellStyle name="Обычный 7 2 2 5 3 5" xfId="8734" xr:uid="{1E044987-9C31-4ED9-95E6-57D5D697DEF1}"/>
    <cellStyle name="Обычный 7 2 2 5 4" xfId="3139" xr:uid="{00000000-0005-0000-0000-0000320F0000}"/>
    <cellStyle name="Обычный 7 2 2 5 4 2" xfId="9156" xr:uid="{871C6CC6-D8BE-4002-BE25-703B56C77FD3}"/>
    <cellStyle name="Обычный 7 2 2 5 5" xfId="4383" xr:uid="{00000000-0005-0000-0000-0000330F0000}"/>
    <cellStyle name="Обычный 7 2 2 5 5 2" xfId="10400" xr:uid="{6E41A069-3C39-4C01-8D8C-7397CEDB9173}"/>
    <cellStyle name="Обычный 7 2 2 5 6" xfId="5627" xr:uid="{00000000-0005-0000-0000-0000340F0000}"/>
    <cellStyle name="Обычный 7 2 2 5 6 2" xfId="11644" xr:uid="{EA8CFAD4-BBDC-40A9-8801-CECA748D53B8}"/>
    <cellStyle name="Обычный 7 2 2 5 7" xfId="1892" xr:uid="{00000000-0005-0000-0000-0000350F0000}"/>
    <cellStyle name="Обычный 7 2 2 5 7 2" xfId="7912" xr:uid="{811DB65F-6006-4E4C-B466-578B8E98E169}"/>
    <cellStyle name="Обычный 7 2 2 5 8" xfId="7085" xr:uid="{5377A409-98D8-46EE-96D1-DF6AC2B2FB95}"/>
    <cellStyle name="Обычный 7 2 2 6" xfId="851" xr:uid="{00000000-0005-0000-0000-0000360F0000}"/>
    <cellStyle name="Обычный 7 2 2 6 2" xfId="3344" xr:uid="{00000000-0005-0000-0000-0000370F0000}"/>
    <cellStyle name="Обычный 7 2 2 6 2 2" xfId="9361" xr:uid="{67993275-CB77-47EA-81D0-5D31228047D6}"/>
    <cellStyle name="Обычный 7 2 2 6 3" xfId="4588" xr:uid="{00000000-0005-0000-0000-0000380F0000}"/>
    <cellStyle name="Обычный 7 2 2 6 3 2" xfId="10605" xr:uid="{DEB4F08A-1557-4BB1-A238-B86EBEEF9702}"/>
    <cellStyle name="Обычный 7 2 2 6 4" xfId="5832" xr:uid="{00000000-0005-0000-0000-0000390F0000}"/>
    <cellStyle name="Обычный 7 2 2 6 4 2" xfId="11849" xr:uid="{7BFC4272-4E6D-412B-B15D-0DAA3DE285C5}"/>
    <cellStyle name="Обычный 7 2 2 6 5" xfId="2097" xr:uid="{00000000-0005-0000-0000-00003A0F0000}"/>
    <cellStyle name="Обычный 7 2 2 6 5 2" xfId="8117" xr:uid="{8E5DE56A-FABA-4F1E-BED2-88407030A210}"/>
    <cellStyle name="Обычный 7 2 2 6 6" xfId="6880" xr:uid="{B2087359-FF0A-4C9D-8588-7DE0EB3071D5}"/>
    <cellStyle name="Обычный 7 2 2 7" xfId="1264" xr:uid="{00000000-0005-0000-0000-00003B0F0000}"/>
    <cellStyle name="Обычный 7 2 2 7 2" xfId="3755" xr:uid="{00000000-0005-0000-0000-00003C0F0000}"/>
    <cellStyle name="Обычный 7 2 2 7 2 2" xfId="9772" xr:uid="{186F5CAB-1500-4874-B0CE-AB586D441DC5}"/>
    <cellStyle name="Обычный 7 2 2 7 3" xfId="4999" xr:uid="{00000000-0005-0000-0000-00003D0F0000}"/>
    <cellStyle name="Обычный 7 2 2 7 3 2" xfId="11016" xr:uid="{3A7FADC5-53B0-4E76-8793-028001903E7B}"/>
    <cellStyle name="Обычный 7 2 2 7 4" xfId="6243" xr:uid="{00000000-0005-0000-0000-00003E0F0000}"/>
    <cellStyle name="Обычный 7 2 2 7 4 2" xfId="12260" xr:uid="{F1BB8B6C-7626-43DB-B01B-E6EC152826DA}"/>
    <cellStyle name="Обычный 7 2 2 7 5" xfId="2508" xr:uid="{00000000-0005-0000-0000-00003F0F0000}"/>
    <cellStyle name="Обычный 7 2 2 7 5 2" xfId="8528" xr:uid="{D1B8A5CE-217D-4BF2-87A5-ABF6228228C8}"/>
    <cellStyle name="Обычный 7 2 2 7 6" xfId="7290" xr:uid="{317D317A-419E-4109-92F0-CFB191D0343C}"/>
    <cellStyle name="Обычный 7 2 2 8" xfId="2933" xr:uid="{00000000-0005-0000-0000-0000400F0000}"/>
    <cellStyle name="Обычный 7 2 2 8 2" xfId="8950" xr:uid="{DA2001BA-6B37-448C-BA97-66E3E86A0E70}"/>
    <cellStyle name="Обычный 7 2 2 9" xfId="4177" xr:uid="{00000000-0005-0000-0000-0000410F0000}"/>
    <cellStyle name="Обычный 7 2 2 9 2" xfId="10194" xr:uid="{EF7DAD8F-92F8-4E7D-882A-524EE48257D3}"/>
    <cellStyle name="Обычный 7 2 3" xfId="637" xr:uid="{00000000-0005-0000-0000-0000420F0000}"/>
    <cellStyle name="Обычный 7 2 3 10" xfId="5427" xr:uid="{00000000-0005-0000-0000-0000430F0000}"/>
    <cellStyle name="Обычный 7 2 3 10 2" xfId="11444" xr:uid="{82A68ECB-648E-49A9-900C-7205E1C7808F}"/>
    <cellStyle name="Обычный 7 2 3 11" xfId="1691" xr:uid="{00000000-0005-0000-0000-0000440F0000}"/>
    <cellStyle name="Обычный 7 2 3 11 2" xfId="7712" xr:uid="{A7915246-B4E4-414F-89FE-836B0E989BE6}"/>
    <cellStyle name="Обычный 7 2 3 12" xfId="6679" xr:uid="{06F6873C-E25C-4917-80F5-710E18B7E923}"/>
    <cellStyle name="Обычный 7 2 3 2" xfId="638" xr:uid="{00000000-0005-0000-0000-0000450F0000}"/>
    <cellStyle name="Обычный 7 2 3 2 10" xfId="1692" xr:uid="{00000000-0005-0000-0000-0000460F0000}"/>
    <cellStyle name="Обычный 7 2 3 2 10 2" xfId="7713" xr:uid="{0B6271AC-4557-46E5-951E-A2EB94498620}"/>
    <cellStyle name="Обычный 7 2 3 2 11" xfId="6680" xr:uid="{4AFE1ABD-77DC-464D-B745-3FE805CB3A4F}"/>
    <cellStyle name="Обычный 7 2 3 2 2" xfId="639" xr:uid="{00000000-0005-0000-0000-0000470F0000}"/>
    <cellStyle name="Обычный 7 2 3 2 2 2" xfId="1067" xr:uid="{00000000-0005-0000-0000-0000480F0000}"/>
    <cellStyle name="Обычный 7 2 3 2 2 2 2" xfId="1477" xr:uid="{00000000-0005-0000-0000-0000490F0000}"/>
    <cellStyle name="Обычный 7 2 3 2 2 2 2 2" xfId="3558" xr:uid="{00000000-0005-0000-0000-00004A0F0000}"/>
    <cellStyle name="Обычный 7 2 3 2 2 2 2 2 2" xfId="9575" xr:uid="{A2FF813D-A2F0-4D6F-916F-5FBF9C4FA9BE}"/>
    <cellStyle name="Обычный 7 2 3 2 2 2 2 3" xfId="4802" xr:uid="{00000000-0005-0000-0000-00004B0F0000}"/>
    <cellStyle name="Обычный 7 2 3 2 2 2 2 3 2" xfId="10819" xr:uid="{25FD9927-68CA-4742-9606-2F41309FB0E3}"/>
    <cellStyle name="Обычный 7 2 3 2 2 2 2 4" xfId="6046" xr:uid="{00000000-0005-0000-0000-00004C0F0000}"/>
    <cellStyle name="Обычный 7 2 3 2 2 2 2 4 2" xfId="12063" xr:uid="{D2C10855-944A-4FEB-9E77-FCC1CBC20AF7}"/>
    <cellStyle name="Обычный 7 2 3 2 2 2 2 5" xfId="2311" xr:uid="{00000000-0005-0000-0000-00004D0F0000}"/>
    <cellStyle name="Обычный 7 2 3 2 2 2 2 5 2" xfId="8331" xr:uid="{450DF856-6AB0-4CE9-B460-C9DBF0FDD155}"/>
    <cellStyle name="Обычный 7 2 3 2 2 2 2 6" xfId="7503" xr:uid="{516F8AB2-56B6-47CF-B63A-2C8E8FFC3A96}"/>
    <cellStyle name="Обычный 7 2 3 2 2 2 3" xfId="2722" xr:uid="{00000000-0005-0000-0000-00004E0F0000}"/>
    <cellStyle name="Обычный 7 2 3 2 2 2 3 2" xfId="3969" xr:uid="{00000000-0005-0000-0000-00004F0F0000}"/>
    <cellStyle name="Обычный 7 2 3 2 2 2 3 2 2" xfId="9986" xr:uid="{E82EE7C0-6D14-4193-B4C1-A79B259128BE}"/>
    <cellStyle name="Обычный 7 2 3 2 2 2 3 3" xfId="5213" xr:uid="{00000000-0005-0000-0000-0000500F0000}"/>
    <cellStyle name="Обычный 7 2 3 2 2 2 3 3 2" xfId="11230" xr:uid="{71FDE1F9-E517-4B4E-B6BD-FD5628C35016}"/>
    <cellStyle name="Обычный 7 2 3 2 2 2 3 4" xfId="6457" xr:uid="{00000000-0005-0000-0000-0000510F0000}"/>
    <cellStyle name="Обычный 7 2 3 2 2 2 3 4 2" xfId="12474" xr:uid="{2A09F660-F36B-4C07-83A6-CB9420B3C40E}"/>
    <cellStyle name="Обычный 7 2 3 2 2 2 3 5" xfId="8742" xr:uid="{08FFD3FC-7CB1-47BD-A835-9C824DA3D45C}"/>
    <cellStyle name="Обычный 7 2 3 2 2 2 4" xfId="3147" xr:uid="{00000000-0005-0000-0000-0000520F0000}"/>
    <cellStyle name="Обычный 7 2 3 2 2 2 4 2" xfId="9164" xr:uid="{D2D2B892-2A66-4CBC-91D2-2005E0EC1D66}"/>
    <cellStyle name="Обычный 7 2 3 2 2 2 5" xfId="4391" xr:uid="{00000000-0005-0000-0000-0000530F0000}"/>
    <cellStyle name="Обычный 7 2 3 2 2 2 5 2" xfId="10408" xr:uid="{0B5F1329-B8FB-4BE1-9022-D68E01A35805}"/>
    <cellStyle name="Обычный 7 2 3 2 2 2 6" xfId="5635" xr:uid="{00000000-0005-0000-0000-0000540F0000}"/>
    <cellStyle name="Обычный 7 2 3 2 2 2 6 2" xfId="11652" xr:uid="{243D2487-E395-431C-8F02-6D8DC233EE28}"/>
    <cellStyle name="Обычный 7 2 3 2 2 2 7" xfId="1900" xr:uid="{00000000-0005-0000-0000-0000550F0000}"/>
    <cellStyle name="Обычный 7 2 3 2 2 2 7 2" xfId="7920" xr:uid="{65F9C45E-89BA-4E03-8289-F3DB7DE14649}"/>
    <cellStyle name="Обычный 7 2 3 2 2 2 8" xfId="7093" xr:uid="{2D6AA66E-43C2-4942-AF47-07DF61406C95}"/>
    <cellStyle name="Обычный 7 2 3 2 2 3" xfId="859" xr:uid="{00000000-0005-0000-0000-0000560F0000}"/>
    <cellStyle name="Обычный 7 2 3 2 2 3 2" xfId="3352" xr:uid="{00000000-0005-0000-0000-0000570F0000}"/>
    <cellStyle name="Обычный 7 2 3 2 2 3 2 2" xfId="9369" xr:uid="{93BC535F-0B7E-438C-86C7-01A985D70ECE}"/>
    <cellStyle name="Обычный 7 2 3 2 2 3 3" xfId="4596" xr:uid="{00000000-0005-0000-0000-0000580F0000}"/>
    <cellStyle name="Обычный 7 2 3 2 2 3 3 2" xfId="10613" xr:uid="{CA2DE5F7-BA6C-4C5C-A5FE-230C82BEF87C}"/>
    <cellStyle name="Обычный 7 2 3 2 2 3 4" xfId="5840" xr:uid="{00000000-0005-0000-0000-0000590F0000}"/>
    <cellStyle name="Обычный 7 2 3 2 2 3 4 2" xfId="11857" xr:uid="{5551493C-B5C7-4BFD-8728-9557E401FC31}"/>
    <cellStyle name="Обычный 7 2 3 2 2 3 5" xfId="2105" xr:uid="{00000000-0005-0000-0000-00005A0F0000}"/>
    <cellStyle name="Обычный 7 2 3 2 2 3 5 2" xfId="8125" xr:uid="{AD0ECD21-ADE1-446C-AE67-9914C28CBA3D}"/>
    <cellStyle name="Обычный 7 2 3 2 2 3 6" xfId="6888" xr:uid="{B12ABC4A-E36D-47E2-9F92-AF773B10E8EB}"/>
    <cellStyle name="Обычный 7 2 3 2 2 4" xfId="1272" xr:uid="{00000000-0005-0000-0000-00005B0F0000}"/>
    <cellStyle name="Обычный 7 2 3 2 2 4 2" xfId="3763" xr:uid="{00000000-0005-0000-0000-00005C0F0000}"/>
    <cellStyle name="Обычный 7 2 3 2 2 4 2 2" xfId="9780" xr:uid="{310A8707-EA42-45C7-A773-0A50F7F3F75C}"/>
    <cellStyle name="Обычный 7 2 3 2 2 4 3" xfId="5007" xr:uid="{00000000-0005-0000-0000-00005D0F0000}"/>
    <cellStyle name="Обычный 7 2 3 2 2 4 3 2" xfId="11024" xr:uid="{D1E55DBB-15DC-490C-AF22-B30EB34BD187}"/>
    <cellStyle name="Обычный 7 2 3 2 2 4 4" xfId="6251" xr:uid="{00000000-0005-0000-0000-00005E0F0000}"/>
    <cellStyle name="Обычный 7 2 3 2 2 4 4 2" xfId="12268" xr:uid="{E5FF5DF3-DEF9-4E41-B35B-65DDB8A7DB2C}"/>
    <cellStyle name="Обычный 7 2 3 2 2 4 5" xfId="2516" xr:uid="{00000000-0005-0000-0000-00005F0F0000}"/>
    <cellStyle name="Обычный 7 2 3 2 2 4 5 2" xfId="8536" xr:uid="{D5A8C39C-BC3E-4E85-AC1E-76BC666585A9}"/>
    <cellStyle name="Обычный 7 2 3 2 2 4 6" xfId="7298" xr:uid="{A5BDB5B7-D8D3-4187-BB4E-A7A8CE59632F}"/>
    <cellStyle name="Обычный 7 2 3 2 2 5" xfId="2941" xr:uid="{00000000-0005-0000-0000-0000600F0000}"/>
    <cellStyle name="Обычный 7 2 3 2 2 5 2" xfId="8958" xr:uid="{F73B7F78-AA2F-4570-9C25-B4E7034AFEEE}"/>
    <cellStyle name="Обычный 7 2 3 2 2 6" xfId="4185" xr:uid="{00000000-0005-0000-0000-0000610F0000}"/>
    <cellStyle name="Обычный 7 2 3 2 2 6 2" xfId="10202" xr:uid="{02676247-76AB-4EFC-A4E0-C968AF6E2108}"/>
    <cellStyle name="Обычный 7 2 3 2 2 7" xfId="5429" xr:uid="{00000000-0005-0000-0000-0000620F0000}"/>
    <cellStyle name="Обычный 7 2 3 2 2 7 2" xfId="11446" xr:uid="{8B00CA8D-1F04-4A41-9D49-35F070239DF2}"/>
    <cellStyle name="Обычный 7 2 3 2 2 8" xfId="1693" xr:uid="{00000000-0005-0000-0000-0000630F0000}"/>
    <cellStyle name="Обычный 7 2 3 2 2 8 2" xfId="7714" xr:uid="{24A556D7-8E96-4C2C-903A-D5851CE34C6D}"/>
    <cellStyle name="Обычный 7 2 3 2 2 9" xfId="6681" xr:uid="{A665A934-227C-4E4D-AB5F-74EB2603A271}"/>
    <cellStyle name="Обычный 7 2 3 2 3" xfId="640" xr:uid="{00000000-0005-0000-0000-0000640F0000}"/>
    <cellStyle name="Обычный 7 2 3 2 3 2" xfId="1068" xr:uid="{00000000-0005-0000-0000-0000650F0000}"/>
    <cellStyle name="Обычный 7 2 3 2 3 2 2" xfId="1478" xr:uid="{00000000-0005-0000-0000-0000660F0000}"/>
    <cellStyle name="Обычный 7 2 3 2 3 2 2 2" xfId="3559" xr:uid="{00000000-0005-0000-0000-0000670F0000}"/>
    <cellStyle name="Обычный 7 2 3 2 3 2 2 2 2" xfId="9576" xr:uid="{09CC11AA-CE2D-4795-A11D-D8505D7F1998}"/>
    <cellStyle name="Обычный 7 2 3 2 3 2 2 3" xfId="4803" xr:uid="{00000000-0005-0000-0000-0000680F0000}"/>
    <cellStyle name="Обычный 7 2 3 2 3 2 2 3 2" xfId="10820" xr:uid="{181E2393-AD40-49AF-82AC-D70A243C3A73}"/>
    <cellStyle name="Обычный 7 2 3 2 3 2 2 4" xfId="6047" xr:uid="{00000000-0005-0000-0000-0000690F0000}"/>
    <cellStyle name="Обычный 7 2 3 2 3 2 2 4 2" xfId="12064" xr:uid="{24ABED28-F2AD-4CBC-9444-BDF51B5E4E89}"/>
    <cellStyle name="Обычный 7 2 3 2 3 2 2 5" xfId="2312" xr:uid="{00000000-0005-0000-0000-00006A0F0000}"/>
    <cellStyle name="Обычный 7 2 3 2 3 2 2 5 2" xfId="8332" xr:uid="{3F9DF1CB-FA0B-413F-B867-946E8E4A8484}"/>
    <cellStyle name="Обычный 7 2 3 2 3 2 2 6" xfId="7504" xr:uid="{11B65786-9C03-4465-965A-680B9AF1258A}"/>
    <cellStyle name="Обычный 7 2 3 2 3 2 3" xfId="2723" xr:uid="{00000000-0005-0000-0000-00006B0F0000}"/>
    <cellStyle name="Обычный 7 2 3 2 3 2 3 2" xfId="3970" xr:uid="{00000000-0005-0000-0000-00006C0F0000}"/>
    <cellStyle name="Обычный 7 2 3 2 3 2 3 2 2" xfId="9987" xr:uid="{E1283CE3-4F8D-40EC-AE0D-DC6771316670}"/>
    <cellStyle name="Обычный 7 2 3 2 3 2 3 3" xfId="5214" xr:uid="{00000000-0005-0000-0000-00006D0F0000}"/>
    <cellStyle name="Обычный 7 2 3 2 3 2 3 3 2" xfId="11231" xr:uid="{856808A3-5F53-436F-8A40-44D1A02AC75A}"/>
    <cellStyle name="Обычный 7 2 3 2 3 2 3 4" xfId="6458" xr:uid="{00000000-0005-0000-0000-00006E0F0000}"/>
    <cellStyle name="Обычный 7 2 3 2 3 2 3 4 2" xfId="12475" xr:uid="{17BB5C12-5F6D-4C7D-92E8-14278542F6D4}"/>
    <cellStyle name="Обычный 7 2 3 2 3 2 3 5" xfId="8743" xr:uid="{DAB0B63B-28AB-4C80-9045-A55EC8C212A1}"/>
    <cellStyle name="Обычный 7 2 3 2 3 2 4" xfId="3148" xr:uid="{00000000-0005-0000-0000-00006F0F0000}"/>
    <cellStyle name="Обычный 7 2 3 2 3 2 4 2" xfId="9165" xr:uid="{CE81B147-953C-43A1-8CB4-6E7360828C3C}"/>
    <cellStyle name="Обычный 7 2 3 2 3 2 5" xfId="4392" xr:uid="{00000000-0005-0000-0000-0000700F0000}"/>
    <cellStyle name="Обычный 7 2 3 2 3 2 5 2" xfId="10409" xr:uid="{E51EF2FC-26BB-4BCB-9E70-069130031C4D}"/>
    <cellStyle name="Обычный 7 2 3 2 3 2 6" xfId="5636" xr:uid="{00000000-0005-0000-0000-0000710F0000}"/>
    <cellStyle name="Обычный 7 2 3 2 3 2 6 2" xfId="11653" xr:uid="{1550DB9B-5856-44DD-9441-87FEFADC7323}"/>
    <cellStyle name="Обычный 7 2 3 2 3 2 7" xfId="1901" xr:uid="{00000000-0005-0000-0000-0000720F0000}"/>
    <cellStyle name="Обычный 7 2 3 2 3 2 7 2" xfId="7921" xr:uid="{F875B4C1-7897-4876-A043-7DF2FC336EFF}"/>
    <cellStyle name="Обычный 7 2 3 2 3 2 8" xfId="7094" xr:uid="{1112B39C-2127-43E0-B197-F2E41AB414F1}"/>
    <cellStyle name="Обычный 7 2 3 2 3 3" xfId="860" xr:uid="{00000000-0005-0000-0000-0000730F0000}"/>
    <cellStyle name="Обычный 7 2 3 2 3 3 2" xfId="3353" xr:uid="{00000000-0005-0000-0000-0000740F0000}"/>
    <cellStyle name="Обычный 7 2 3 2 3 3 2 2" xfId="9370" xr:uid="{CE586976-652C-4F5F-A545-9EC4EDE820F8}"/>
    <cellStyle name="Обычный 7 2 3 2 3 3 3" xfId="4597" xr:uid="{00000000-0005-0000-0000-0000750F0000}"/>
    <cellStyle name="Обычный 7 2 3 2 3 3 3 2" xfId="10614" xr:uid="{7E8CC209-D509-43A9-A740-8C1F1B5F9D4A}"/>
    <cellStyle name="Обычный 7 2 3 2 3 3 4" xfId="5841" xr:uid="{00000000-0005-0000-0000-0000760F0000}"/>
    <cellStyle name="Обычный 7 2 3 2 3 3 4 2" xfId="11858" xr:uid="{FCAA37CC-1717-483F-BFA5-A31E305144C5}"/>
    <cellStyle name="Обычный 7 2 3 2 3 3 5" xfId="2106" xr:uid="{00000000-0005-0000-0000-0000770F0000}"/>
    <cellStyle name="Обычный 7 2 3 2 3 3 5 2" xfId="8126" xr:uid="{19C1B79E-6464-4ACA-8DB3-F2AA94A581C8}"/>
    <cellStyle name="Обычный 7 2 3 2 3 3 6" xfId="6889" xr:uid="{1A8BE14E-74C6-4A0E-AB46-D404C3D2885B}"/>
    <cellStyle name="Обычный 7 2 3 2 3 4" xfId="1273" xr:uid="{00000000-0005-0000-0000-0000780F0000}"/>
    <cellStyle name="Обычный 7 2 3 2 3 4 2" xfId="3764" xr:uid="{00000000-0005-0000-0000-0000790F0000}"/>
    <cellStyle name="Обычный 7 2 3 2 3 4 2 2" xfId="9781" xr:uid="{EFBD87B1-886A-4A38-95E1-8B4BCFDC808B}"/>
    <cellStyle name="Обычный 7 2 3 2 3 4 3" xfId="5008" xr:uid="{00000000-0005-0000-0000-00007A0F0000}"/>
    <cellStyle name="Обычный 7 2 3 2 3 4 3 2" xfId="11025" xr:uid="{6EBDDB89-1B27-4653-B03F-083CE79FF2F7}"/>
    <cellStyle name="Обычный 7 2 3 2 3 4 4" xfId="6252" xr:uid="{00000000-0005-0000-0000-00007B0F0000}"/>
    <cellStyle name="Обычный 7 2 3 2 3 4 4 2" xfId="12269" xr:uid="{76F86C8B-085F-427B-B9B9-1F1F824D9908}"/>
    <cellStyle name="Обычный 7 2 3 2 3 4 5" xfId="2517" xr:uid="{00000000-0005-0000-0000-00007C0F0000}"/>
    <cellStyle name="Обычный 7 2 3 2 3 4 5 2" xfId="8537" xr:uid="{1A760D32-4779-4441-A604-6AC344EBB1F5}"/>
    <cellStyle name="Обычный 7 2 3 2 3 4 6" xfId="7299" xr:uid="{C176A737-9FB1-47E1-9220-D15C097C5F5D}"/>
    <cellStyle name="Обычный 7 2 3 2 3 5" xfId="2942" xr:uid="{00000000-0005-0000-0000-00007D0F0000}"/>
    <cellStyle name="Обычный 7 2 3 2 3 5 2" xfId="8959" xr:uid="{32246711-4EE6-4FE9-973E-356488803123}"/>
    <cellStyle name="Обычный 7 2 3 2 3 6" xfId="4186" xr:uid="{00000000-0005-0000-0000-00007E0F0000}"/>
    <cellStyle name="Обычный 7 2 3 2 3 6 2" xfId="10203" xr:uid="{B3F99781-E981-44AC-A065-4F5AB7C4DB73}"/>
    <cellStyle name="Обычный 7 2 3 2 3 7" xfId="5430" xr:uid="{00000000-0005-0000-0000-00007F0F0000}"/>
    <cellStyle name="Обычный 7 2 3 2 3 7 2" xfId="11447" xr:uid="{02225D6D-98E1-4593-BDAD-1606E4C7E636}"/>
    <cellStyle name="Обычный 7 2 3 2 3 8" xfId="1694" xr:uid="{00000000-0005-0000-0000-0000800F0000}"/>
    <cellStyle name="Обычный 7 2 3 2 3 8 2" xfId="7715" xr:uid="{705A881F-024E-42A3-BD12-C34FB9BE1ED1}"/>
    <cellStyle name="Обычный 7 2 3 2 3 9" xfId="6682" xr:uid="{7B9D76A0-F1CF-485D-A0F7-73A4A41EA2A2}"/>
    <cellStyle name="Обычный 7 2 3 2 4" xfId="1066" xr:uid="{00000000-0005-0000-0000-0000810F0000}"/>
    <cellStyle name="Обычный 7 2 3 2 4 2" xfId="1476" xr:uid="{00000000-0005-0000-0000-0000820F0000}"/>
    <cellStyle name="Обычный 7 2 3 2 4 2 2" xfId="3557" xr:uid="{00000000-0005-0000-0000-0000830F0000}"/>
    <cellStyle name="Обычный 7 2 3 2 4 2 2 2" xfId="9574" xr:uid="{258051F5-1F75-41EF-AF19-4B69DEA85651}"/>
    <cellStyle name="Обычный 7 2 3 2 4 2 3" xfId="4801" xr:uid="{00000000-0005-0000-0000-0000840F0000}"/>
    <cellStyle name="Обычный 7 2 3 2 4 2 3 2" xfId="10818" xr:uid="{85526451-00EB-47AF-837B-DA46560F2523}"/>
    <cellStyle name="Обычный 7 2 3 2 4 2 4" xfId="6045" xr:uid="{00000000-0005-0000-0000-0000850F0000}"/>
    <cellStyle name="Обычный 7 2 3 2 4 2 4 2" xfId="12062" xr:uid="{D42551FE-1ACA-4938-BB8E-43C889F953E4}"/>
    <cellStyle name="Обычный 7 2 3 2 4 2 5" xfId="2310" xr:uid="{00000000-0005-0000-0000-0000860F0000}"/>
    <cellStyle name="Обычный 7 2 3 2 4 2 5 2" xfId="8330" xr:uid="{E99E0710-A57A-410A-B566-95E30285F6AD}"/>
    <cellStyle name="Обычный 7 2 3 2 4 2 6" xfId="7502" xr:uid="{0B8F615A-B22C-4BC5-A95B-5A836C1AC9C5}"/>
    <cellStyle name="Обычный 7 2 3 2 4 3" xfId="2721" xr:uid="{00000000-0005-0000-0000-0000870F0000}"/>
    <cellStyle name="Обычный 7 2 3 2 4 3 2" xfId="3968" xr:uid="{00000000-0005-0000-0000-0000880F0000}"/>
    <cellStyle name="Обычный 7 2 3 2 4 3 2 2" xfId="9985" xr:uid="{60E5B59C-2418-4A5D-885D-B8FE9A0803BA}"/>
    <cellStyle name="Обычный 7 2 3 2 4 3 3" xfId="5212" xr:uid="{00000000-0005-0000-0000-0000890F0000}"/>
    <cellStyle name="Обычный 7 2 3 2 4 3 3 2" xfId="11229" xr:uid="{6EE40407-1E8E-480F-9149-84DB621CE5B8}"/>
    <cellStyle name="Обычный 7 2 3 2 4 3 4" xfId="6456" xr:uid="{00000000-0005-0000-0000-00008A0F0000}"/>
    <cellStyle name="Обычный 7 2 3 2 4 3 4 2" xfId="12473" xr:uid="{B92E48C8-056B-4F99-AE47-469E033D709E}"/>
    <cellStyle name="Обычный 7 2 3 2 4 3 5" xfId="8741" xr:uid="{66947569-DC11-493C-B64F-65BBC5D8B172}"/>
    <cellStyle name="Обычный 7 2 3 2 4 4" xfId="3146" xr:uid="{00000000-0005-0000-0000-00008B0F0000}"/>
    <cellStyle name="Обычный 7 2 3 2 4 4 2" xfId="9163" xr:uid="{F371C5D1-AABA-46F5-AA5D-EE9B67EF7888}"/>
    <cellStyle name="Обычный 7 2 3 2 4 5" xfId="4390" xr:uid="{00000000-0005-0000-0000-00008C0F0000}"/>
    <cellStyle name="Обычный 7 2 3 2 4 5 2" xfId="10407" xr:uid="{00D2F19F-B20D-4D10-AB5E-00125A1DBDA1}"/>
    <cellStyle name="Обычный 7 2 3 2 4 6" xfId="5634" xr:uid="{00000000-0005-0000-0000-00008D0F0000}"/>
    <cellStyle name="Обычный 7 2 3 2 4 6 2" xfId="11651" xr:uid="{6B262228-D134-4B26-8952-C9CD06D13B93}"/>
    <cellStyle name="Обычный 7 2 3 2 4 7" xfId="1899" xr:uid="{00000000-0005-0000-0000-00008E0F0000}"/>
    <cellStyle name="Обычный 7 2 3 2 4 7 2" xfId="7919" xr:uid="{401C4DA3-E282-440B-81AC-33E968324040}"/>
    <cellStyle name="Обычный 7 2 3 2 4 8" xfId="7092" xr:uid="{E5C98CC9-CDC8-4EA0-82E0-B1F346CC8784}"/>
    <cellStyle name="Обычный 7 2 3 2 5" xfId="858" xr:uid="{00000000-0005-0000-0000-00008F0F0000}"/>
    <cellStyle name="Обычный 7 2 3 2 5 2" xfId="3351" xr:uid="{00000000-0005-0000-0000-0000900F0000}"/>
    <cellStyle name="Обычный 7 2 3 2 5 2 2" xfId="9368" xr:uid="{F1703CD9-0807-46F0-8185-36C6D66DAFC5}"/>
    <cellStyle name="Обычный 7 2 3 2 5 3" xfId="4595" xr:uid="{00000000-0005-0000-0000-0000910F0000}"/>
    <cellStyle name="Обычный 7 2 3 2 5 3 2" xfId="10612" xr:uid="{C69779A6-876E-4323-B975-E0E6505CA8C7}"/>
    <cellStyle name="Обычный 7 2 3 2 5 4" xfId="5839" xr:uid="{00000000-0005-0000-0000-0000920F0000}"/>
    <cellStyle name="Обычный 7 2 3 2 5 4 2" xfId="11856" xr:uid="{8475058C-D57B-4C6A-ADA4-C8A552EEA359}"/>
    <cellStyle name="Обычный 7 2 3 2 5 5" xfId="2104" xr:uid="{00000000-0005-0000-0000-0000930F0000}"/>
    <cellStyle name="Обычный 7 2 3 2 5 5 2" xfId="8124" xr:uid="{8C9CDFC1-A1BD-4D4B-8D25-F587FF825BB9}"/>
    <cellStyle name="Обычный 7 2 3 2 5 6" xfId="6887" xr:uid="{E8263EB2-7E92-46E4-B35B-DC91F1F46406}"/>
    <cellStyle name="Обычный 7 2 3 2 6" xfId="1271" xr:uid="{00000000-0005-0000-0000-0000940F0000}"/>
    <cellStyle name="Обычный 7 2 3 2 6 2" xfId="3762" xr:uid="{00000000-0005-0000-0000-0000950F0000}"/>
    <cellStyle name="Обычный 7 2 3 2 6 2 2" xfId="9779" xr:uid="{E614172A-C520-4977-8E79-26DB1C36C94D}"/>
    <cellStyle name="Обычный 7 2 3 2 6 3" xfId="5006" xr:uid="{00000000-0005-0000-0000-0000960F0000}"/>
    <cellStyle name="Обычный 7 2 3 2 6 3 2" xfId="11023" xr:uid="{99885E02-402C-4B11-8E24-A79E8C1D016C}"/>
    <cellStyle name="Обычный 7 2 3 2 6 4" xfId="6250" xr:uid="{00000000-0005-0000-0000-0000970F0000}"/>
    <cellStyle name="Обычный 7 2 3 2 6 4 2" xfId="12267" xr:uid="{BF738022-5B7C-430B-8299-F6F32C333D36}"/>
    <cellStyle name="Обычный 7 2 3 2 6 5" xfId="2515" xr:uid="{00000000-0005-0000-0000-0000980F0000}"/>
    <cellStyle name="Обычный 7 2 3 2 6 5 2" xfId="8535" xr:uid="{646EEAAF-32ED-4708-A6AE-3796BCE352BC}"/>
    <cellStyle name="Обычный 7 2 3 2 6 6" xfId="7297" xr:uid="{B127DB90-4884-4473-B04A-00EF288992F6}"/>
    <cellStyle name="Обычный 7 2 3 2 7" xfId="2940" xr:uid="{00000000-0005-0000-0000-0000990F0000}"/>
    <cellStyle name="Обычный 7 2 3 2 7 2" xfId="8957" xr:uid="{DCCDBFBC-D07B-4481-9A69-7B5583AF3ECF}"/>
    <cellStyle name="Обычный 7 2 3 2 8" xfId="4184" xr:uid="{00000000-0005-0000-0000-00009A0F0000}"/>
    <cellStyle name="Обычный 7 2 3 2 8 2" xfId="10201" xr:uid="{03D97048-9AE0-41D0-BCEC-64D9C38B1477}"/>
    <cellStyle name="Обычный 7 2 3 2 9" xfId="5428" xr:uid="{00000000-0005-0000-0000-00009B0F0000}"/>
    <cellStyle name="Обычный 7 2 3 2 9 2" xfId="11445" xr:uid="{1516864F-46DB-4B08-A04D-DFC869234C4D}"/>
    <cellStyle name="Обычный 7 2 3 3" xfId="641" xr:uid="{00000000-0005-0000-0000-00009C0F0000}"/>
    <cellStyle name="Обычный 7 2 3 3 2" xfId="1069" xr:uid="{00000000-0005-0000-0000-00009D0F0000}"/>
    <cellStyle name="Обычный 7 2 3 3 2 2" xfId="1479" xr:uid="{00000000-0005-0000-0000-00009E0F0000}"/>
    <cellStyle name="Обычный 7 2 3 3 2 2 2" xfId="3560" xr:uid="{00000000-0005-0000-0000-00009F0F0000}"/>
    <cellStyle name="Обычный 7 2 3 3 2 2 2 2" xfId="9577" xr:uid="{44E454A3-867D-4914-919C-DF3C9EB7B6EC}"/>
    <cellStyle name="Обычный 7 2 3 3 2 2 3" xfId="4804" xr:uid="{00000000-0005-0000-0000-0000A00F0000}"/>
    <cellStyle name="Обычный 7 2 3 3 2 2 3 2" xfId="10821" xr:uid="{DC654320-B11C-41B5-915B-9A3C239D0217}"/>
    <cellStyle name="Обычный 7 2 3 3 2 2 4" xfId="6048" xr:uid="{00000000-0005-0000-0000-0000A10F0000}"/>
    <cellStyle name="Обычный 7 2 3 3 2 2 4 2" xfId="12065" xr:uid="{D8FA1754-B18B-4820-BED2-C9DBD517A52E}"/>
    <cellStyle name="Обычный 7 2 3 3 2 2 5" xfId="2313" xr:uid="{00000000-0005-0000-0000-0000A20F0000}"/>
    <cellStyle name="Обычный 7 2 3 3 2 2 5 2" xfId="8333" xr:uid="{5D448FB0-4680-41EB-B828-7BF23D20B21A}"/>
    <cellStyle name="Обычный 7 2 3 3 2 2 6" xfId="7505" xr:uid="{19BF047C-9281-4E1A-B8E0-80E3891D150D}"/>
    <cellStyle name="Обычный 7 2 3 3 2 3" xfId="2724" xr:uid="{00000000-0005-0000-0000-0000A30F0000}"/>
    <cellStyle name="Обычный 7 2 3 3 2 3 2" xfId="3971" xr:uid="{00000000-0005-0000-0000-0000A40F0000}"/>
    <cellStyle name="Обычный 7 2 3 3 2 3 2 2" xfId="9988" xr:uid="{4505B9B6-1883-46C3-BA80-AA8D52784B35}"/>
    <cellStyle name="Обычный 7 2 3 3 2 3 3" xfId="5215" xr:uid="{00000000-0005-0000-0000-0000A50F0000}"/>
    <cellStyle name="Обычный 7 2 3 3 2 3 3 2" xfId="11232" xr:uid="{B7E84C63-03E2-4918-B925-86EAB673CD64}"/>
    <cellStyle name="Обычный 7 2 3 3 2 3 4" xfId="6459" xr:uid="{00000000-0005-0000-0000-0000A60F0000}"/>
    <cellStyle name="Обычный 7 2 3 3 2 3 4 2" xfId="12476" xr:uid="{F4128F9D-EF96-4394-9387-E94AD544F186}"/>
    <cellStyle name="Обычный 7 2 3 3 2 3 5" xfId="8744" xr:uid="{72DFB1DF-A06E-43C5-B28B-48DF34CE7981}"/>
    <cellStyle name="Обычный 7 2 3 3 2 4" xfId="3149" xr:uid="{00000000-0005-0000-0000-0000A70F0000}"/>
    <cellStyle name="Обычный 7 2 3 3 2 4 2" xfId="9166" xr:uid="{19F10F00-4BB4-4432-A6B6-ACF184B26DFA}"/>
    <cellStyle name="Обычный 7 2 3 3 2 5" xfId="4393" xr:uid="{00000000-0005-0000-0000-0000A80F0000}"/>
    <cellStyle name="Обычный 7 2 3 3 2 5 2" xfId="10410" xr:uid="{3ABD11EE-A2F8-4512-9504-5D0EC82DA465}"/>
    <cellStyle name="Обычный 7 2 3 3 2 6" xfId="5637" xr:uid="{00000000-0005-0000-0000-0000A90F0000}"/>
    <cellStyle name="Обычный 7 2 3 3 2 6 2" xfId="11654" xr:uid="{16E4D951-92C2-4E56-A7BB-692C340145DD}"/>
    <cellStyle name="Обычный 7 2 3 3 2 7" xfId="1902" xr:uid="{00000000-0005-0000-0000-0000AA0F0000}"/>
    <cellStyle name="Обычный 7 2 3 3 2 7 2" xfId="7922" xr:uid="{B72DD7F8-4410-4036-895E-0161ACB0BA3F}"/>
    <cellStyle name="Обычный 7 2 3 3 2 8" xfId="7095" xr:uid="{A873F66E-FE59-4177-A8A2-4D0FA796DF5D}"/>
    <cellStyle name="Обычный 7 2 3 3 3" xfId="861" xr:uid="{00000000-0005-0000-0000-0000AB0F0000}"/>
    <cellStyle name="Обычный 7 2 3 3 3 2" xfId="3354" xr:uid="{00000000-0005-0000-0000-0000AC0F0000}"/>
    <cellStyle name="Обычный 7 2 3 3 3 2 2" xfId="9371" xr:uid="{6802E7AC-8301-4332-B278-D3F51EF3504B}"/>
    <cellStyle name="Обычный 7 2 3 3 3 3" xfId="4598" xr:uid="{00000000-0005-0000-0000-0000AD0F0000}"/>
    <cellStyle name="Обычный 7 2 3 3 3 3 2" xfId="10615" xr:uid="{DB246E07-5170-4974-A1D3-594851184794}"/>
    <cellStyle name="Обычный 7 2 3 3 3 4" xfId="5842" xr:uid="{00000000-0005-0000-0000-0000AE0F0000}"/>
    <cellStyle name="Обычный 7 2 3 3 3 4 2" xfId="11859" xr:uid="{ED3C15DC-03EC-417F-880C-505878C7BEDE}"/>
    <cellStyle name="Обычный 7 2 3 3 3 5" xfId="2107" xr:uid="{00000000-0005-0000-0000-0000AF0F0000}"/>
    <cellStyle name="Обычный 7 2 3 3 3 5 2" xfId="8127" xr:uid="{90ED218E-CB56-4011-8224-1291C2EF74BE}"/>
    <cellStyle name="Обычный 7 2 3 3 3 6" xfId="6890" xr:uid="{48C93FAE-72FF-4029-BC16-2773B869CBAE}"/>
    <cellStyle name="Обычный 7 2 3 3 4" xfId="1274" xr:uid="{00000000-0005-0000-0000-0000B00F0000}"/>
    <cellStyle name="Обычный 7 2 3 3 4 2" xfId="3765" xr:uid="{00000000-0005-0000-0000-0000B10F0000}"/>
    <cellStyle name="Обычный 7 2 3 3 4 2 2" xfId="9782" xr:uid="{2496DD24-0CCF-4DE6-9A58-5740AF3518A7}"/>
    <cellStyle name="Обычный 7 2 3 3 4 3" xfId="5009" xr:uid="{00000000-0005-0000-0000-0000B20F0000}"/>
    <cellStyle name="Обычный 7 2 3 3 4 3 2" xfId="11026" xr:uid="{CCCFBFF3-2344-4304-A625-8E7DC2E49715}"/>
    <cellStyle name="Обычный 7 2 3 3 4 4" xfId="6253" xr:uid="{00000000-0005-0000-0000-0000B30F0000}"/>
    <cellStyle name="Обычный 7 2 3 3 4 4 2" xfId="12270" xr:uid="{29F7D964-2489-46A5-B34C-7112E3C65AC3}"/>
    <cellStyle name="Обычный 7 2 3 3 4 5" xfId="2518" xr:uid="{00000000-0005-0000-0000-0000B40F0000}"/>
    <cellStyle name="Обычный 7 2 3 3 4 5 2" xfId="8538" xr:uid="{9324DC11-0BF5-406D-9871-46B643B4465F}"/>
    <cellStyle name="Обычный 7 2 3 3 4 6" xfId="7300" xr:uid="{8088F73E-2ADE-40F8-8D65-854B7CEE148B}"/>
    <cellStyle name="Обычный 7 2 3 3 5" xfId="2943" xr:uid="{00000000-0005-0000-0000-0000B50F0000}"/>
    <cellStyle name="Обычный 7 2 3 3 5 2" xfId="8960" xr:uid="{B972C3FB-2EEE-4473-B92E-0A6ED5ACD9E9}"/>
    <cellStyle name="Обычный 7 2 3 3 6" xfId="4187" xr:uid="{00000000-0005-0000-0000-0000B60F0000}"/>
    <cellStyle name="Обычный 7 2 3 3 6 2" xfId="10204" xr:uid="{8CE2497A-F59D-44E7-A8AB-9691D33C880C}"/>
    <cellStyle name="Обычный 7 2 3 3 7" xfId="5431" xr:uid="{00000000-0005-0000-0000-0000B70F0000}"/>
    <cellStyle name="Обычный 7 2 3 3 7 2" xfId="11448" xr:uid="{A89C3218-0621-475A-B50E-40AE1465F9B8}"/>
    <cellStyle name="Обычный 7 2 3 3 8" xfId="1695" xr:uid="{00000000-0005-0000-0000-0000B80F0000}"/>
    <cellStyle name="Обычный 7 2 3 3 8 2" xfId="7716" xr:uid="{A409ABEF-53E5-4277-A8B4-5EC61FC74D53}"/>
    <cellStyle name="Обычный 7 2 3 3 9" xfId="6683" xr:uid="{1C264E74-6427-4503-B3E2-39AF2BCB9A02}"/>
    <cellStyle name="Обычный 7 2 3 4" xfId="642" xr:uid="{00000000-0005-0000-0000-0000B90F0000}"/>
    <cellStyle name="Обычный 7 2 3 4 2" xfId="1070" xr:uid="{00000000-0005-0000-0000-0000BA0F0000}"/>
    <cellStyle name="Обычный 7 2 3 4 2 2" xfId="1480" xr:uid="{00000000-0005-0000-0000-0000BB0F0000}"/>
    <cellStyle name="Обычный 7 2 3 4 2 2 2" xfId="3561" xr:uid="{00000000-0005-0000-0000-0000BC0F0000}"/>
    <cellStyle name="Обычный 7 2 3 4 2 2 2 2" xfId="9578" xr:uid="{FD2170A7-7A2B-41F3-A2E1-4D30F7BA0512}"/>
    <cellStyle name="Обычный 7 2 3 4 2 2 3" xfId="4805" xr:uid="{00000000-0005-0000-0000-0000BD0F0000}"/>
    <cellStyle name="Обычный 7 2 3 4 2 2 3 2" xfId="10822" xr:uid="{E799B704-48F4-4F9C-8C8B-7A293FBC9667}"/>
    <cellStyle name="Обычный 7 2 3 4 2 2 4" xfId="6049" xr:uid="{00000000-0005-0000-0000-0000BE0F0000}"/>
    <cellStyle name="Обычный 7 2 3 4 2 2 4 2" xfId="12066" xr:uid="{F57E606C-A837-452F-99AE-73EDC4B16090}"/>
    <cellStyle name="Обычный 7 2 3 4 2 2 5" xfId="2314" xr:uid="{00000000-0005-0000-0000-0000BF0F0000}"/>
    <cellStyle name="Обычный 7 2 3 4 2 2 5 2" xfId="8334" xr:uid="{06EA0859-8E4B-4651-82DB-0F50742A15C2}"/>
    <cellStyle name="Обычный 7 2 3 4 2 2 6" xfId="7506" xr:uid="{1E960191-8AA8-4FA2-B417-8EFD29615475}"/>
    <cellStyle name="Обычный 7 2 3 4 2 3" xfId="2725" xr:uid="{00000000-0005-0000-0000-0000C00F0000}"/>
    <cellStyle name="Обычный 7 2 3 4 2 3 2" xfId="3972" xr:uid="{00000000-0005-0000-0000-0000C10F0000}"/>
    <cellStyle name="Обычный 7 2 3 4 2 3 2 2" xfId="9989" xr:uid="{02E084AE-44D5-4C7D-8C4D-A8CFBDFA2186}"/>
    <cellStyle name="Обычный 7 2 3 4 2 3 3" xfId="5216" xr:uid="{00000000-0005-0000-0000-0000C20F0000}"/>
    <cellStyle name="Обычный 7 2 3 4 2 3 3 2" xfId="11233" xr:uid="{63638129-8827-4976-A090-9E381D15C2B4}"/>
    <cellStyle name="Обычный 7 2 3 4 2 3 4" xfId="6460" xr:uid="{00000000-0005-0000-0000-0000C30F0000}"/>
    <cellStyle name="Обычный 7 2 3 4 2 3 4 2" xfId="12477" xr:uid="{3D530043-02B1-46AD-B8B8-4D4FCE497C7F}"/>
    <cellStyle name="Обычный 7 2 3 4 2 3 5" xfId="8745" xr:uid="{155F680A-FB86-45C8-9D3F-AD0AC21A56EC}"/>
    <cellStyle name="Обычный 7 2 3 4 2 4" xfId="3150" xr:uid="{00000000-0005-0000-0000-0000C40F0000}"/>
    <cellStyle name="Обычный 7 2 3 4 2 4 2" xfId="9167" xr:uid="{281165B5-C3E9-4EBE-9FC3-1379222D16BD}"/>
    <cellStyle name="Обычный 7 2 3 4 2 5" xfId="4394" xr:uid="{00000000-0005-0000-0000-0000C50F0000}"/>
    <cellStyle name="Обычный 7 2 3 4 2 5 2" xfId="10411" xr:uid="{F3A81028-091A-4580-96DF-A25E0B6FC30D}"/>
    <cellStyle name="Обычный 7 2 3 4 2 6" xfId="5638" xr:uid="{00000000-0005-0000-0000-0000C60F0000}"/>
    <cellStyle name="Обычный 7 2 3 4 2 6 2" xfId="11655" xr:uid="{2C249446-6E4C-4A4B-82DE-3323756171E9}"/>
    <cellStyle name="Обычный 7 2 3 4 2 7" xfId="1903" xr:uid="{00000000-0005-0000-0000-0000C70F0000}"/>
    <cellStyle name="Обычный 7 2 3 4 2 7 2" xfId="7923" xr:uid="{CB0102CD-AE2D-46DD-BF07-106757275F41}"/>
    <cellStyle name="Обычный 7 2 3 4 2 8" xfId="7096" xr:uid="{3E5D5C6D-E770-455E-9FA4-20ADEBC44A5D}"/>
    <cellStyle name="Обычный 7 2 3 4 3" xfId="862" xr:uid="{00000000-0005-0000-0000-0000C80F0000}"/>
    <cellStyle name="Обычный 7 2 3 4 3 2" xfId="3355" xr:uid="{00000000-0005-0000-0000-0000C90F0000}"/>
    <cellStyle name="Обычный 7 2 3 4 3 2 2" xfId="9372" xr:uid="{1151017B-A961-48EC-ACFA-DA5C3F98CB20}"/>
    <cellStyle name="Обычный 7 2 3 4 3 3" xfId="4599" xr:uid="{00000000-0005-0000-0000-0000CA0F0000}"/>
    <cellStyle name="Обычный 7 2 3 4 3 3 2" xfId="10616" xr:uid="{484FAA26-2ECD-4B0D-8446-58005D18FC14}"/>
    <cellStyle name="Обычный 7 2 3 4 3 4" xfId="5843" xr:uid="{00000000-0005-0000-0000-0000CB0F0000}"/>
    <cellStyle name="Обычный 7 2 3 4 3 4 2" xfId="11860" xr:uid="{2CA8530A-8A1A-497B-BCE9-B14EB9AA5162}"/>
    <cellStyle name="Обычный 7 2 3 4 3 5" xfId="2108" xr:uid="{00000000-0005-0000-0000-0000CC0F0000}"/>
    <cellStyle name="Обычный 7 2 3 4 3 5 2" xfId="8128" xr:uid="{54E2AB82-C316-46C2-AE2B-6F3DF6AFF37F}"/>
    <cellStyle name="Обычный 7 2 3 4 3 6" xfId="6891" xr:uid="{A5730BDF-0963-43EE-BFF6-44C6D710CDC7}"/>
    <cellStyle name="Обычный 7 2 3 4 4" xfId="1275" xr:uid="{00000000-0005-0000-0000-0000CD0F0000}"/>
    <cellStyle name="Обычный 7 2 3 4 4 2" xfId="3766" xr:uid="{00000000-0005-0000-0000-0000CE0F0000}"/>
    <cellStyle name="Обычный 7 2 3 4 4 2 2" xfId="9783" xr:uid="{2EF25056-6E25-4439-8287-2129F303410A}"/>
    <cellStyle name="Обычный 7 2 3 4 4 3" xfId="5010" xr:uid="{00000000-0005-0000-0000-0000CF0F0000}"/>
    <cellStyle name="Обычный 7 2 3 4 4 3 2" xfId="11027" xr:uid="{E1C5AA63-C3C2-482A-AB6C-C85EF6659B79}"/>
    <cellStyle name="Обычный 7 2 3 4 4 4" xfId="6254" xr:uid="{00000000-0005-0000-0000-0000D00F0000}"/>
    <cellStyle name="Обычный 7 2 3 4 4 4 2" xfId="12271" xr:uid="{A7C1BF1C-4265-4CBB-A2AA-839F357A6DC1}"/>
    <cellStyle name="Обычный 7 2 3 4 4 5" xfId="2519" xr:uid="{00000000-0005-0000-0000-0000D10F0000}"/>
    <cellStyle name="Обычный 7 2 3 4 4 5 2" xfId="8539" xr:uid="{1C6DAC00-EA3E-498B-B6F4-475C7D8BC85E}"/>
    <cellStyle name="Обычный 7 2 3 4 4 6" xfId="7301" xr:uid="{5E94A781-BF26-40EF-848F-AB7D6EFAE55C}"/>
    <cellStyle name="Обычный 7 2 3 4 5" xfId="2944" xr:uid="{00000000-0005-0000-0000-0000D20F0000}"/>
    <cellStyle name="Обычный 7 2 3 4 5 2" xfId="8961" xr:uid="{B8A32E91-8600-4FC3-B426-A9870503FAAC}"/>
    <cellStyle name="Обычный 7 2 3 4 6" xfId="4188" xr:uid="{00000000-0005-0000-0000-0000D30F0000}"/>
    <cellStyle name="Обычный 7 2 3 4 6 2" xfId="10205" xr:uid="{0B45DB7A-586D-41E2-AFFE-C07C10EA755D}"/>
    <cellStyle name="Обычный 7 2 3 4 7" xfId="5432" xr:uid="{00000000-0005-0000-0000-0000D40F0000}"/>
    <cellStyle name="Обычный 7 2 3 4 7 2" xfId="11449" xr:uid="{E06D37BF-5AB7-4C85-9EB9-DAD936E3FEA9}"/>
    <cellStyle name="Обычный 7 2 3 4 8" xfId="1696" xr:uid="{00000000-0005-0000-0000-0000D50F0000}"/>
    <cellStyle name="Обычный 7 2 3 4 8 2" xfId="7717" xr:uid="{D065B8DD-ECA0-4ABF-89DE-6A0BC1C4E836}"/>
    <cellStyle name="Обычный 7 2 3 4 9" xfId="6684" xr:uid="{05EFD4CE-7946-4627-8E9C-93C8CF1A251F}"/>
    <cellStyle name="Обычный 7 2 3 5" xfId="1065" xr:uid="{00000000-0005-0000-0000-0000D60F0000}"/>
    <cellStyle name="Обычный 7 2 3 5 2" xfId="1475" xr:uid="{00000000-0005-0000-0000-0000D70F0000}"/>
    <cellStyle name="Обычный 7 2 3 5 2 2" xfId="3556" xr:uid="{00000000-0005-0000-0000-0000D80F0000}"/>
    <cellStyle name="Обычный 7 2 3 5 2 2 2" xfId="9573" xr:uid="{7684F219-1869-4D1C-9254-E774DB2DAC11}"/>
    <cellStyle name="Обычный 7 2 3 5 2 3" xfId="4800" xr:uid="{00000000-0005-0000-0000-0000D90F0000}"/>
    <cellStyle name="Обычный 7 2 3 5 2 3 2" xfId="10817" xr:uid="{AB3DD73B-71EB-4E3F-9C60-809AAB0E0F5D}"/>
    <cellStyle name="Обычный 7 2 3 5 2 4" xfId="6044" xr:uid="{00000000-0005-0000-0000-0000DA0F0000}"/>
    <cellStyle name="Обычный 7 2 3 5 2 4 2" xfId="12061" xr:uid="{4A89A04B-DB88-4781-88C2-FC64DC8D2D3E}"/>
    <cellStyle name="Обычный 7 2 3 5 2 5" xfId="2309" xr:uid="{00000000-0005-0000-0000-0000DB0F0000}"/>
    <cellStyle name="Обычный 7 2 3 5 2 5 2" xfId="8329" xr:uid="{F78E9913-5B44-4FFA-B8A8-4502DE6D676C}"/>
    <cellStyle name="Обычный 7 2 3 5 2 6" xfId="7501" xr:uid="{B0E5FB68-F2CD-4D65-A7D4-62A59CAF6A8C}"/>
    <cellStyle name="Обычный 7 2 3 5 3" xfId="2720" xr:uid="{00000000-0005-0000-0000-0000DC0F0000}"/>
    <cellStyle name="Обычный 7 2 3 5 3 2" xfId="3967" xr:uid="{00000000-0005-0000-0000-0000DD0F0000}"/>
    <cellStyle name="Обычный 7 2 3 5 3 2 2" xfId="9984" xr:uid="{D4C35E64-BD7A-4F9B-8BBB-BE699C54DEE9}"/>
    <cellStyle name="Обычный 7 2 3 5 3 3" xfId="5211" xr:uid="{00000000-0005-0000-0000-0000DE0F0000}"/>
    <cellStyle name="Обычный 7 2 3 5 3 3 2" xfId="11228" xr:uid="{214DE923-BF7C-4801-851C-C1A564AD35A1}"/>
    <cellStyle name="Обычный 7 2 3 5 3 4" xfId="6455" xr:uid="{00000000-0005-0000-0000-0000DF0F0000}"/>
    <cellStyle name="Обычный 7 2 3 5 3 4 2" xfId="12472" xr:uid="{1FAB9016-DABC-4FAC-8157-2FE0D39E4CA0}"/>
    <cellStyle name="Обычный 7 2 3 5 3 5" xfId="8740" xr:uid="{ABE0AA3B-AB0E-4D6E-920E-082A492D23C3}"/>
    <cellStyle name="Обычный 7 2 3 5 4" xfId="3145" xr:uid="{00000000-0005-0000-0000-0000E00F0000}"/>
    <cellStyle name="Обычный 7 2 3 5 4 2" xfId="9162" xr:uid="{2860CB61-C4F2-4895-A904-CCE2DB9399E8}"/>
    <cellStyle name="Обычный 7 2 3 5 5" xfId="4389" xr:uid="{00000000-0005-0000-0000-0000E10F0000}"/>
    <cellStyle name="Обычный 7 2 3 5 5 2" xfId="10406" xr:uid="{67DB1E35-5A47-4226-8520-73FE53F4664C}"/>
    <cellStyle name="Обычный 7 2 3 5 6" xfId="5633" xr:uid="{00000000-0005-0000-0000-0000E20F0000}"/>
    <cellStyle name="Обычный 7 2 3 5 6 2" xfId="11650" xr:uid="{B379188A-04A0-4175-921D-67D26AD47A34}"/>
    <cellStyle name="Обычный 7 2 3 5 7" xfId="1898" xr:uid="{00000000-0005-0000-0000-0000E30F0000}"/>
    <cellStyle name="Обычный 7 2 3 5 7 2" xfId="7918" xr:uid="{B2191C05-816B-4BD8-BFAE-EA52CC0E718C}"/>
    <cellStyle name="Обычный 7 2 3 5 8" xfId="7091" xr:uid="{0E60EB0E-3FF4-4483-AB65-08EDB3111788}"/>
    <cellStyle name="Обычный 7 2 3 6" xfId="857" xr:uid="{00000000-0005-0000-0000-0000E40F0000}"/>
    <cellStyle name="Обычный 7 2 3 6 2" xfId="3350" xr:uid="{00000000-0005-0000-0000-0000E50F0000}"/>
    <cellStyle name="Обычный 7 2 3 6 2 2" xfId="9367" xr:uid="{AA4155EB-63D5-4112-B677-CD95AF44C266}"/>
    <cellStyle name="Обычный 7 2 3 6 3" xfId="4594" xr:uid="{00000000-0005-0000-0000-0000E60F0000}"/>
    <cellStyle name="Обычный 7 2 3 6 3 2" xfId="10611" xr:uid="{8AF3F38F-3BFF-408E-BF88-A63D5A880932}"/>
    <cellStyle name="Обычный 7 2 3 6 4" xfId="5838" xr:uid="{00000000-0005-0000-0000-0000E70F0000}"/>
    <cellStyle name="Обычный 7 2 3 6 4 2" xfId="11855" xr:uid="{5B9542CB-A83D-49DE-96AC-23D75BDB761B}"/>
    <cellStyle name="Обычный 7 2 3 6 5" xfId="2103" xr:uid="{00000000-0005-0000-0000-0000E80F0000}"/>
    <cellStyle name="Обычный 7 2 3 6 5 2" xfId="8123" xr:uid="{93FAD8B1-AA70-487D-9170-1CC4B6862362}"/>
    <cellStyle name="Обычный 7 2 3 6 6" xfId="6886" xr:uid="{D1EE6ED2-A9E0-45D9-9E33-5DBDC6250477}"/>
    <cellStyle name="Обычный 7 2 3 7" xfId="1270" xr:uid="{00000000-0005-0000-0000-0000E90F0000}"/>
    <cellStyle name="Обычный 7 2 3 7 2" xfId="3761" xr:uid="{00000000-0005-0000-0000-0000EA0F0000}"/>
    <cellStyle name="Обычный 7 2 3 7 2 2" xfId="9778" xr:uid="{7583C616-2F2B-4727-ABD9-6DCFD0B01585}"/>
    <cellStyle name="Обычный 7 2 3 7 3" xfId="5005" xr:uid="{00000000-0005-0000-0000-0000EB0F0000}"/>
    <cellStyle name="Обычный 7 2 3 7 3 2" xfId="11022" xr:uid="{810A93B5-32DE-46B9-9DFB-C34A63717B7F}"/>
    <cellStyle name="Обычный 7 2 3 7 4" xfId="6249" xr:uid="{00000000-0005-0000-0000-0000EC0F0000}"/>
    <cellStyle name="Обычный 7 2 3 7 4 2" xfId="12266" xr:uid="{03D5D51B-EFBF-4BEB-B667-8A1A3E4646DC}"/>
    <cellStyle name="Обычный 7 2 3 7 5" xfId="2514" xr:uid="{00000000-0005-0000-0000-0000ED0F0000}"/>
    <cellStyle name="Обычный 7 2 3 7 5 2" xfId="8534" xr:uid="{BAA8F53B-AD6D-467A-AB12-F69F41A3DF65}"/>
    <cellStyle name="Обычный 7 2 3 7 6" xfId="7296" xr:uid="{15DA18A2-60F6-403F-8AC0-A5BDFA1EB5F4}"/>
    <cellStyle name="Обычный 7 2 3 8" xfId="2939" xr:uid="{00000000-0005-0000-0000-0000EE0F0000}"/>
    <cellStyle name="Обычный 7 2 3 8 2" xfId="8956" xr:uid="{9A268903-F9E0-4F50-81D7-ACA6BF7AD456}"/>
    <cellStyle name="Обычный 7 2 3 9" xfId="4183" xr:uid="{00000000-0005-0000-0000-0000EF0F0000}"/>
    <cellStyle name="Обычный 7 2 3 9 2" xfId="10200" xr:uid="{B09F399A-2DEE-48F3-B641-F1B021226C41}"/>
    <cellStyle name="Обычный 7 2 4" xfId="643" xr:uid="{00000000-0005-0000-0000-0000F00F0000}"/>
    <cellStyle name="Обычный 7 2 4 10" xfId="1697" xr:uid="{00000000-0005-0000-0000-0000F10F0000}"/>
    <cellStyle name="Обычный 7 2 4 10 2" xfId="7718" xr:uid="{AA0A0BAE-130C-4231-856D-4EA149B60E38}"/>
    <cellStyle name="Обычный 7 2 4 11" xfId="6685" xr:uid="{DDDCC140-32F2-4C71-AA9A-492163926C42}"/>
    <cellStyle name="Обычный 7 2 4 2" xfId="644" xr:uid="{00000000-0005-0000-0000-0000F20F0000}"/>
    <cellStyle name="Обычный 7 2 4 2 2" xfId="1072" xr:uid="{00000000-0005-0000-0000-0000F30F0000}"/>
    <cellStyle name="Обычный 7 2 4 2 2 2" xfId="1482" xr:uid="{00000000-0005-0000-0000-0000F40F0000}"/>
    <cellStyle name="Обычный 7 2 4 2 2 2 2" xfId="3563" xr:uid="{00000000-0005-0000-0000-0000F50F0000}"/>
    <cellStyle name="Обычный 7 2 4 2 2 2 2 2" xfId="9580" xr:uid="{6E00731D-FA51-42D8-9D12-58CDA10D4E9C}"/>
    <cellStyle name="Обычный 7 2 4 2 2 2 3" xfId="4807" xr:uid="{00000000-0005-0000-0000-0000F60F0000}"/>
    <cellStyle name="Обычный 7 2 4 2 2 2 3 2" xfId="10824" xr:uid="{D8F19CDF-9EB1-43D0-ADC4-197095E6FFD6}"/>
    <cellStyle name="Обычный 7 2 4 2 2 2 4" xfId="6051" xr:uid="{00000000-0005-0000-0000-0000F70F0000}"/>
    <cellStyle name="Обычный 7 2 4 2 2 2 4 2" xfId="12068" xr:uid="{869A3957-517F-432E-9447-6756F1BBCE63}"/>
    <cellStyle name="Обычный 7 2 4 2 2 2 5" xfId="2316" xr:uid="{00000000-0005-0000-0000-0000F80F0000}"/>
    <cellStyle name="Обычный 7 2 4 2 2 2 5 2" xfId="8336" xr:uid="{1F7573EA-50E7-44A4-8901-7D88123FA159}"/>
    <cellStyle name="Обычный 7 2 4 2 2 2 6" xfId="7508" xr:uid="{DD08EA76-427A-4380-9583-89C7EDE20035}"/>
    <cellStyle name="Обычный 7 2 4 2 2 3" xfId="2727" xr:uid="{00000000-0005-0000-0000-0000F90F0000}"/>
    <cellStyle name="Обычный 7 2 4 2 2 3 2" xfId="3974" xr:uid="{00000000-0005-0000-0000-0000FA0F0000}"/>
    <cellStyle name="Обычный 7 2 4 2 2 3 2 2" xfId="9991" xr:uid="{5B2062A7-4E5D-43CA-B262-7672217CE689}"/>
    <cellStyle name="Обычный 7 2 4 2 2 3 3" xfId="5218" xr:uid="{00000000-0005-0000-0000-0000FB0F0000}"/>
    <cellStyle name="Обычный 7 2 4 2 2 3 3 2" xfId="11235" xr:uid="{6439F674-F88B-40A8-8BF3-8CA989811436}"/>
    <cellStyle name="Обычный 7 2 4 2 2 3 4" xfId="6462" xr:uid="{00000000-0005-0000-0000-0000FC0F0000}"/>
    <cellStyle name="Обычный 7 2 4 2 2 3 4 2" xfId="12479" xr:uid="{0A2624A0-025E-48E3-A56E-B738795B2A18}"/>
    <cellStyle name="Обычный 7 2 4 2 2 3 5" xfId="8747" xr:uid="{95B19EA5-25A9-4A09-8528-0A1A14DCAE05}"/>
    <cellStyle name="Обычный 7 2 4 2 2 4" xfId="3152" xr:uid="{00000000-0005-0000-0000-0000FD0F0000}"/>
    <cellStyle name="Обычный 7 2 4 2 2 4 2" xfId="9169" xr:uid="{E75CBD38-07D3-443C-97C5-9F3467DA1905}"/>
    <cellStyle name="Обычный 7 2 4 2 2 5" xfId="4396" xr:uid="{00000000-0005-0000-0000-0000FE0F0000}"/>
    <cellStyle name="Обычный 7 2 4 2 2 5 2" xfId="10413" xr:uid="{4D210ABB-D0B8-4BB3-91BB-D4AA0453AB6C}"/>
    <cellStyle name="Обычный 7 2 4 2 2 6" xfId="5640" xr:uid="{00000000-0005-0000-0000-0000FF0F0000}"/>
    <cellStyle name="Обычный 7 2 4 2 2 6 2" xfId="11657" xr:uid="{6D69EEF3-3C7B-4FD9-A25B-5215183C5AF1}"/>
    <cellStyle name="Обычный 7 2 4 2 2 7" xfId="1905" xr:uid="{00000000-0005-0000-0000-000000100000}"/>
    <cellStyle name="Обычный 7 2 4 2 2 7 2" xfId="7925" xr:uid="{25B5F02D-8839-41C8-8B36-0D096F3527AE}"/>
    <cellStyle name="Обычный 7 2 4 2 2 8" xfId="7098" xr:uid="{60CAFFFD-47E9-4098-94DD-297B452C5FF9}"/>
    <cellStyle name="Обычный 7 2 4 2 3" xfId="864" xr:uid="{00000000-0005-0000-0000-000001100000}"/>
    <cellStyle name="Обычный 7 2 4 2 3 2" xfId="3357" xr:uid="{00000000-0005-0000-0000-000002100000}"/>
    <cellStyle name="Обычный 7 2 4 2 3 2 2" xfId="9374" xr:uid="{1C145830-957A-4E86-BC4E-C0017541294C}"/>
    <cellStyle name="Обычный 7 2 4 2 3 3" xfId="4601" xr:uid="{00000000-0005-0000-0000-000003100000}"/>
    <cellStyle name="Обычный 7 2 4 2 3 3 2" xfId="10618" xr:uid="{D9666081-C129-4DD5-9557-427D8FFCB841}"/>
    <cellStyle name="Обычный 7 2 4 2 3 4" xfId="5845" xr:uid="{00000000-0005-0000-0000-000004100000}"/>
    <cellStyle name="Обычный 7 2 4 2 3 4 2" xfId="11862" xr:uid="{D3E7863F-7293-4E35-B78C-5E1F3FD341A6}"/>
    <cellStyle name="Обычный 7 2 4 2 3 5" xfId="2110" xr:uid="{00000000-0005-0000-0000-000005100000}"/>
    <cellStyle name="Обычный 7 2 4 2 3 5 2" xfId="8130" xr:uid="{811A146B-2E57-4F2C-9FFA-BA4933853A53}"/>
    <cellStyle name="Обычный 7 2 4 2 3 6" xfId="6893" xr:uid="{4F56EB05-6E0B-4884-B53E-3C468E50DFA8}"/>
    <cellStyle name="Обычный 7 2 4 2 4" xfId="1277" xr:uid="{00000000-0005-0000-0000-000006100000}"/>
    <cellStyle name="Обычный 7 2 4 2 4 2" xfId="3768" xr:uid="{00000000-0005-0000-0000-000007100000}"/>
    <cellStyle name="Обычный 7 2 4 2 4 2 2" xfId="9785" xr:uid="{512E463E-10A9-4E53-BA8D-8CBF0E647A60}"/>
    <cellStyle name="Обычный 7 2 4 2 4 3" xfId="5012" xr:uid="{00000000-0005-0000-0000-000008100000}"/>
    <cellStyle name="Обычный 7 2 4 2 4 3 2" xfId="11029" xr:uid="{525465C8-DA3A-4B9E-A888-19F88241DBEE}"/>
    <cellStyle name="Обычный 7 2 4 2 4 4" xfId="6256" xr:uid="{00000000-0005-0000-0000-000009100000}"/>
    <cellStyle name="Обычный 7 2 4 2 4 4 2" xfId="12273" xr:uid="{2C3E6CD6-DDEF-40CF-8E0E-BCF15612097F}"/>
    <cellStyle name="Обычный 7 2 4 2 4 5" xfId="2521" xr:uid="{00000000-0005-0000-0000-00000A100000}"/>
    <cellStyle name="Обычный 7 2 4 2 4 5 2" xfId="8541" xr:uid="{3A96FDEC-C9E8-4E67-B30F-79D274C226F7}"/>
    <cellStyle name="Обычный 7 2 4 2 4 6" xfId="7303" xr:uid="{ED0DD6F1-7748-4DB0-AC51-1BD52D878102}"/>
    <cellStyle name="Обычный 7 2 4 2 5" xfId="2946" xr:uid="{00000000-0005-0000-0000-00000B100000}"/>
    <cellStyle name="Обычный 7 2 4 2 5 2" xfId="8963" xr:uid="{DA329CC9-21C1-4B4A-9CCA-A6CB7C401FCF}"/>
    <cellStyle name="Обычный 7 2 4 2 6" xfId="4190" xr:uid="{00000000-0005-0000-0000-00000C100000}"/>
    <cellStyle name="Обычный 7 2 4 2 6 2" xfId="10207" xr:uid="{DB6CF2C1-051D-4F3E-AA95-138037C63B2D}"/>
    <cellStyle name="Обычный 7 2 4 2 7" xfId="5434" xr:uid="{00000000-0005-0000-0000-00000D100000}"/>
    <cellStyle name="Обычный 7 2 4 2 7 2" xfId="11451" xr:uid="{B82C365E-B3E1-4AB4-BC4C-E4D6F997053F}"/>
    <cellStyle name="Обычный 7 2 4 2 8" xfId="1698" xr:uid="{00000000-0005-0000-0000-00000E100000}"/>
    <cellStyle name="Обычный 7 2 4 2 8 2" xfId="7719" xr:uid="{6A25F0F2-79F1-42F3-983F-DC02180CE425}"/>
    <cellStyle name="Обычный 7 2 4 2 9" xfId="6686" xr:uid="{D03B7CF9-75A5-446D-BBC7-B91D7C04CD0E}"/>
    <cellStyle name="Обычный 7 2 4 3" xfId="645" xr:uid="{00000000-0005-0000-0000-00000F100000}"/>
    <cellStyle name="Обычный 7 2 4 3 2" xfId="1073" xr:uid="{00000000-0005-0000-0000-000010100000}"/>
    <cellStyle name="Обычный 7 2 4 3 2 2" xfId="1483" xr:uid="{00000000-0005-0000-0000-000011100000}"/>
    <cellStyle name="Обычный 7 2 4 3 2 2 2" xfId="3564" xr:uid="{00000000-0005-0000-0000-000012100000}"/>
    <cellStyle name="Обычный 7 2 4 3 2 2 2 2" xfId="9581" xr:uid="{4767E97F-8EDD-450A-81BE-44315D21C320}"/>
    <cellStyle name="Обычный 7 2 4 3 2 2 3" xfId="4808" xr:uid="{00000000-0005-0000-0000-000013100000}"/>
    <cellStyle name="Обычный 7 2 4 3 2 2 3 2" xfId="10825" xr:uid="{4984907B-FDA5-4CC8-BF80-77711F477DB0}"/>
    <cellStyle name="Обычный 7 2 4 3 2 2 4" xfId="6052" xr:uid="{00000000-0005-0000-0000-000014100000}"/>
    <cellStyle name="Обычный 7 2 4 3 2 2 4 2" xfId="12069" xr:uid="{B54BDD00-E4DF-4709-A031-87119BD17A73}"/>
    <cellStyle name="Обычный 7 2 4 3 2 2 5" xfId="2317" xr:uid="{00000000-0005-0000-0000-000015100000}"/>
    <cellStyle name="Обычный 7 2 4 3 2 2 5 2" xfId="8337" xr:uid="{9E7346EA-0123-4829-AE7D-527099059446}"/>
    <cellStyle name="Обычный 7 2 4 3 2 2 6" xfId="7509" xr:uid="{AA7C760F-02CC-4D54-BEB5-546AF28764E2}"/>
    <cellStyle name="Обычный 7 2 4 3 2 3" xfId="2728" xr:uid="{00000000-0005-0000-0000-000016100000}"/>
    <cellStyle name="Обычный 7 2 4 3 2 3 2" xfId="3975" xr:uid="{00000000-0005-0000-0000-000017100000}"/>
    <cellStyle name="Обычный 7 2 4 3 2 3 2 2" xfId="9992" xr:uid="{E286B0F7-6A48-4239-B89B-6819BF56DD1E}"/>
    <cellStyle name="Обычный 7 2 4 3 2 3 3" xfId="5219" xr:uid="{00000000-0005-0000-0000-000018100000}"/>
    <cellStyle name="Обычный 7 2 4 3 2 3 3 2" xfId="11236" xr:uid="{FD6DE3DC-E6D8-4EDB-A395-73B9F6534433}"/>
    <cellStyle name="Обычный 7 2 4 3 2 3 4" xfId="6463" xr:uid="{00000000-0005-0000-0000-000019100000}"/>
    <cellStyle name="Обычный 7 2 4 3 2 3 4 2" xfId="12480" xr:uid="{B70DED6F-44EA-4841-8872-93BF548036A5}"/>
    <cellStyle name="Обычный 7 2 4 3 2 3 5" xfId="8748" xr:uid="{60CF4C9A-53FD-451A-B31A-33BF6E7386DD}"/>
    <cellStyle name="Обычный 7 2 4 3 2 4" xfId="3153" xr:uid="{00000000-0005-0000-0000-00001A100000}"/>
    <cellStyle name="Обычный 7 2 4 3 2 4 2" xfId="9170" xr:uid="{E0B157F1-EE13-493F-B30B-A1A8776B26B4}"/>
    <cellStyle name="Обычный 7 2 4 3 2 5" xfId="4397" xr:uid="{00000000-0005-0000-0000-00001B100000}"/>
    <cellStyle name="Обычный 7 2 4 3 2 5 2" xfId="10414" xr:uid="{0DB17110-592F-4703-A465-985AC3CFA07C}"/>
    <cellStyle name="Обычный 7 2 4 3 2 6" xfId="5641" xr:uid="{00000000-0005-0000-0000-00001C100000}"/>
    <cellStyle name="Обычный 7 2 4 3 2 6 2" xfId="11658" xr:uid="{BE5E8527-FBE8-49BF-B7E3-F2D9324E4BE1}"/>
    <cellStyle name="Обычный 7 2 4 3 2 7" xfId="1906" xr:uid="{00000000-0005-0000-0000-00001D100000}"/>
    <cellStyle name="Обычный 7 2 4 3 2 7 2" xfId="7926" xr:uid="{AC02D51E-ACE9-4A1B-AF39-DD74A672A219}"/>
    <cellStyle name="Обычный 7 2 4 3 2 8" xfId="7099" xr:uid="{23CB34A9-573E-4A42-BA21-D18C454ACBB6}"/>
    <cellStyle name="Обычный 7 2 4 3 3" xfId="865" xr:uid="{00000000-0005-0000-0000-00001E100000}"/>
    <cellStyle name="Обычный 7 2 4 3 3 2" xfId="3358" xr:uid="{00000000-0005-0000-0000-00001F100000}"/>
    <cellStyle name="Обычный 7 2 4 3 3 2 2" xfId="9375" xr:uid="{B3500C5F-2412-4B26-9C68-B572D0CE9951}"/>
    <cellStyle name="Обычный 7 2 4 3 3 3" xfId="4602" xr:uid="{00000000-0005-0000-0000-000020100000}"/>
    <cellStyle name="Обычный 7 2 4 3 3 3 2" xfId="10619" xr:uid="{AED70653-C210-4050-BFAA-2BDA143583B9}"/>
    <cellStyle name="Обычный 7 2 4 3 3 4" xfId="5846" xr:uid="{00000000-0005-0000-0000-000021100000}"/>
    <cellStyle name="Обычный 7 2 4 3 3 4 2" xfId="11863" xr:uid="{0DFCBC59-8940-4CBD-8F92-BF70C394898F}"/>
    <cellStyle name="Обычный 7 2 4 3 3 5" xfId="2111" xr:uid="{00000000-0005-0000-0000-000022100000}"/>
    <cellStyle name="Обычный 7 2 4 3 3 5 2" xfId="8131" xr:uid="{663E25C4-84AA-4E66-9167-CDD4D94FAEDD}"/>
    <cellStyle name="Обычный 7 2 4 3 3 6" xfId="6894" xr:uid="{8E55CCAA-C768-4F95-9893-212D9464D7A4}"/>
    <cellStyle name="Обычный 7 2 4 3 4" xfId="1278" xr:uid="{00000000-0005-0000-0000-000023100000}"/>
    <cellStyle name="Обычный 7 2 4 3 4 2" xfId="3769" xr:uid="{00000000-0005-0000-0000-000024100000}"/>
    <cellStyle name="Обычный 7 2 4 3 4 2 2" xfId="9786" xr:uid="{20EBADD8-7586-4268-B4BC-15017C57BAAC}"/>
    <cellStyle name="Обычный 7 2 4 3 4 3" xfId="5013" xr:uid="{00000000-0005-0000-0000-000025100000}"/>
    <cellStyle name="Обычный 7 2 4 3 4 3 2" xfId="11030" xr:uid="{434F1813-8A4B-4A68-86A6-40131032629F}"/>
    <cellStyle name="Обычный 7 2 4 3 4 4" xfId="6257" xr:uid="{00000000-0005-0000-0000-000026100000}"/>
    <cellStyle name="Обычный 7 2 4 3 4 4 2" xfId="12274" xr:uid="{7C648818-1505-4A45-BB41-BA7ECC17BCBF}"/>
    <cellStyle name="Обычный 7 2 4 3 4 5" xfId="2522" xr:uid="{00000000-0005-0000-0000-000027100000}"/>
    <cellStyle name="Обычный 7 2 4 3 4 5 2" xfId="8542" xr:uid="{957DC265-C268-4B22-8526-DFA8723F1CBB}"/>
    <cellStyle name="Обычный 7 2 4 3 4 6" xfId="7304" xr:uid="{6B0E4EA9-1C41-4415-B20E-06DF49A226BC}"/>
    <cellStyle name="Обычный 7 2 4 3 5" xfId="2947" xr:uid="{00000000-0005-0000-0000-000028100000}"/>
    <cellStyle name="Обычный 7 2 4 3 5 2" xfId="8964" xr:uid="{101B3BDC-818F-4170-803C-515B046BEA67}"/>
    <cellStyle name="Обычный 7 2 4 3 6" xfId="4191" xr:uid="{00000000-0005-0000-0000-000029100000}"/>
    <cellStyle name="Обычный 7 2 4 3 6 2" xfId="10208" xr:uid="{CC623869-1CE9-4AAD-9F01-39BA1357E07C}"/>
    <cellStyle name="Обычный 7 2 4 3 7" xfId="5435" xr:uid="{00000000-0005-0000-0000-00002A100000}"/>
    <cellStyle name="Обычный 7 2 4 3 7 2" xfId="11452" xr:uid="{A15DFE2D-D7DE-4433-9D02-94152AAAEA6A}"/>
    <cellStyle name="Обычный 7 2 4 3 8" xfId="1699" xr:uid="{00000000-0005-0000-0000-00002B100000}"/>
    <cellStyle name="Обычный 7 2 4 3 8 2" xfId="7720" xr:uid="{02C3F124-5F78-4B56-80CE-9DFF49E6A8E3}"/>
    <cellStyle name="Обычный 7 2 4 3 9" xfId="6687" xr:uid="{9F83436A-CEED-49E5-B314-8D85C3BEB5C8}"/>
    <cellStyle name="Обычный 7 2 4 4" xfId="1071" xr:uid="{00000000-0005-0000-0000-00002C100000}"/>
    <cellStyle name="Обычный 7 2 4 4 2" xfId="1481" xr:uid="{00000000-0005-0000-0000-00002D100000}"/>
    <cellStyle name="Обычный 7 2 4 4 2 2" xfId="3562" xr:uid="{00000000-0005-0000-0000-00002E100000}"/>
    <cellStyle name="Обычный 7 2 4 4 2 2 2" xfId="9579" xr:uid="{CC88A898-FDDA-4F71-A98C-996DFB2142EB}"/>
    <cellStyle name="Обычный 7 2 4 4 2 3" xfId="4806" xr:uid="{00000000-0005-0000-0000-00002F100000}"/>
    <cellStyle name="Обычный 7 2 4 4 2 3 2" xfId="10823" xr:uid="{B3710191-BA4B-4F97-9B7C-F706D7E6B3BA}"/>
    <cellStyle name="Обычный 7 2 4 4 2 4" xfId="6050" xr:uid="{00000000-0005-0000-0000-000030100000}"/>
    <cellStyle name="Обычный 7 2 4 4 2 4 2" xfId="12067" xr:uid="{04C3EA3B-6547-437B-99E4-E5125C4EDF0C}"/>
    <cellStyle name="Обычный 7 2 4 4 2 5" xfId="2315" xr:uid="{00000000-0005-0000-0000-000031100000}"/>
    <cellStyle name="Обычный 7 2 4 4 2 5 2" xfId="8335" xr:uid="{28CD9E70-D633-42A2-81D1-6F14AB66FE5B}"/>
    <cellStyle name="Обычный 7 2 4 4 2 6" xfId="7507" xr:uid="{16C61B0D-6384-4714-B0EB-7C497A0BC5EB}"/>
    <cellStyle name="Обычный 7 2 4 4 3" xfId="2726" xr:uid="{00000000-0005-0000-0000-000032100000}"/>
    <cellStyle name="Обычный 7 2 4 4 3 2" xfId="3973" xr:uid="{00000000-0005-0000-0000-000033100000}"/>
    <cellStyle name="Обычный 7 2 4 4 3 2 2" xfId="9990" xr:uid="{E8E91AD5-07C0-4323-86A5-64BEEFDA01D6}"/>
    <cellStyle name="Обычный 7 2 4 4 3 3" xfId="5217" xr:uid="{00000000-0005-0000-0000-000034100000}"/>
    <cellStyle name="Обычный 7 2 4 4 3 3 2" xfId="11234" xr:uid="{6908EE8E-E054-407B-8E9A-191D2BFD5FBA}"/>
    <cellStyle name="Обычный 7 2 4 4 3 4" xfId="6461" xr:uid="{00000000-0005-0000-0000-000035100000}"/>
    <cellStyle name="Обычный 7 2 4 4 3 4 2" xfId="12478" xr:uid="{C792035B-AFB4-440D-81A0-98C71F4F637C}"/>
    <cellStyle name="Обычный 7 2 4 4 3 5" xfId="8746" xr:uid="{D2668DDD-1C24-4D27-A665-86303831BE37}"/>
    <cellStyle name="Обычный 7 2 4 4 4" xfId="3151" xr:uid="{00000000-0005-0000-0000-000036100000}"/>
    <cellStyle name="Обычный 7 2 4 4 4 2" xfId="9168" xr:uid="{50E51E2E-C3E8-443F-8E13-148BD8DA6E97}"/>
    <cellStyle name="Обычный 7 2 4 4 5" xfId="4395" xr:uid="{00000000-0005-0000-0000-000037100000}"/>
    <cellStyle name="Обычный 7 2 4 4 5 2" xfId="10412" xr:uid="{71438C1B-9CEC-44D9-BD09-C833C03F2B4E}"/>
    <cellStyle name="Обычный 7 2 4 4 6" xfId="5639" xr:uid="{00000000-0005-0000-0000-000038100000}"/>
    <cellStyle name="Обычный 7 2 4 4 6 2" xfId="11656" xr:uid="{C258B56D-7A08-481B-BBBE-7C45710D9A3E}"/>
    <cellStyle name="Обычный 7 2 4 4 7" xfId="1904" xr:uid="{00000000-0005-0000-0000-000039100000}"/>
    <cellStyle name="Обычный 7 2 4 4 7 2" xfId="7924" xr:uid="{CCE5F5F6-8C84-46B7-8B5C-F04A49A3E541}"/>
    <cellStyle name="Обычный 7 2 4 4 8" xfId="7097" xr:uid="{EA5482E0-8EB7-4014-A860-D7C42EC146FF}"/>
    <cellStyle name="Обычный 7 2 4 5" xfId="863" xr:uid="{00000000-0005-0000-0000-00003A100000}"/>
    <cellStyle name="Обычный 7 2 4 5 2" xfId="3356" xr:uid="{00000000-0005-0000-0000-00003B100000}"/>
    <cellStyle name="Обычный 7 2 4 5 2 2" xfId="9373" xr:uid="{E6561B78-5FC7-488F-9A47-952CCCDCC72D}"/>
    <cellStyle name="Обычный 7 2 4 5 3" xfId="4600" xr:uid="{00000000-0005-0000-0000-00003C100000}"/>
    <cellStyle name="Обычный 7 2 4 5 3 2" xfId="10617" xr:uid="{184EFD95-C012-49A5-883C-6DF66603992A}"/>
    <cellStyle name="Обычный 7 2 4 5 4" xfId="5844" xr:uid="{00000000-0005-0000-0000-00003D100000}"/>
    <cellStyle name="Обычный 7 2 4 5 4 2" xfId="11861" xr:uid="{99D242D1-11EF-4BF1-860D-BC80B307629D}"/>
    <cellStyle name="Обычный 7 2 4 5 5" xfId="2109" xr:uid="{00000000-0005-0000-0000-00003E100000}"/>
    <cellStyle name="Обычный 7 2 4 5 5 2" xfId="8129" xr:uid="{A16EC299-DF1E-4CD0-B129-4E223EE91EBE}"/>
    <cellStyle name="Обычный 7 2 4 5 6" xfId="6892" xr:uid="{080F4F93-FE5C-48F2-984E-073DCD61D30C}"/>
    <cellStyle name="Обычный 7 2 4 6" xfId="1276" xr:uid="{00000000-0005-0000-0000-00003F100000}"/>
    <cellStyle name="Обычный 7 2 4 6 2" xfId="3767" xr:uid="{00000000-0005-0000-0000-000040100000}"/>
    <cellStyle name="Обычный 7 2 4 6 2 2" xfId="9784" xr:uid="{CC23404C-C778-4B96-B6A7-E4E452370CDE}"/>
    <cellStyle name="Обычный 7 2 4 6 3" xfId="5011" xr:uid="{00000000-0005-0000-0000-000041100000}"/>
    <cellStyle name="Обычный 7 2 4 6 3 2" xfId="11028" xr:uid="{39C72805-93E6-4357-8AF9-D1B7904031AD}"/>
    <cellStyle name="Обычный 7 2 4 6 4" xfId="6255" xr:uid="{00000000-0005-0000-0000-000042100000}"/>
    <cellStyle name="Обычный 7 2 4 6 4 2" xfId="12272" xr:uid="{CEF3E4AD-DBFC-4824-915D-B954C9EAF9C0}"/>
    <cellStyle name="Обычный 7 2 4 6 5" xfId="2520" xr:uid="{00000000-0005-0000-0000-000043100000}"/>
    <cellStyle name="Обычный 7 2 4 6 5 2" xfId="8540" xr:uid="{5C5D5925-C764-4298-98C6-BD80F88B8D43}"/>
    <cellStyle name="Обычный 7 2 4 6 6" xfId="7302" xr:uid="{09D0EB6A-5A20-4964-9CD7-376A078D390B}"/>
    <cellStyle name="Обычный 7 2 4 7" xfId="2945" xr:uid="{00000000-0005-0000-0000-000044100000}"/>
    <cellStyle name="Обычный 7 2 4 7 2" xfId="8962" xr:uid="{AAFD80E3-B658-4B6E-AAF8-5F15EEAFCB50}"/>
    <cellStyle name="Обычный 7 2 4 8" xfId="4189" xr:uid="{00000000-0005-0000-0000-000045100000}"/>
    <cellStyle name="Обычный 7 2 4 8 2" xfId="10206" xr:uid="{6F27366B-3283-4EB2-A3F9-F6BBFC8F2E2C}"/>
    <cellStyle name="Обычный 7 2 4 9" xfId="5433" xr:uid="{00000000-0005-0000-0000-000046100000}"/>
    <cellStyle name="Обычный 7 2 4 9 2" xfId="11450" xr:uid="{04EBCB93-7634-478D-BA37-9F6E0C981B39}"/>
    <cellStyle name="Обычный 7 2 5" xfId="646" xr:uid="{00000000-0005-0000-0000-000047100000}"/>
    <cellStyle name="Обычный 7 2 5 2" xfId="1074" xr:uid="{00000000-0005-0000-0000-000048100000}"/>
    <cellStyle name="Обычный 7 2 5 2 2" xfId="1484" xr:uid="{00000000-0005-0000-0000-000049100000}"/>
    <cellStyle name="Обычный 7 2 5 2 2 2" xfId="3565" xr:uid="{00000000-0005-0000-0000-00004A100000}"/>
    <cellStyle name="Обычный 7 2 5 2 2 2 2" xfId="9582" xr:uid="{975C42ED-6BCA-45B6-9223-8663C2AED96C}"/>
    <cellStyle name="Обычный 7 2 5 2 2 3" xfId="4809" xr:uid="{00000000-0005-0000-0000-00004B100000}"/>
    <cellStyle name="Обычный 7 2 5 2 2 3 2" xfId="10826" xr:uid="{63B90C2E-7647-4737-ACFE-D4BF3CDE61AD}"/>
    <cellStyle name="Обычный 7 2 5 2 2 4" xfId="6053" xr:uid="{00000000-0005-0000-0000-00004C100000}"/>
    <cellStyle name="Обычный 7 2 5 2 2 4 2" xfId="12070" xr:uid="{9CEF2A52-ED3B-4FB6-9784-8415E4D6AB55}"/>
    <cellStyle name="Обычный 7 2 5 2 2 5" xfId="2318" xr:uid="{00000000-0005-0000-0000-00004D100000}"/>
    <cellStyle name="Обычный 7 2 5 2 2 5 2" xfId="8338" xr:uid="{7C8C42B9-0C9D-46AA-838A-EB2F438FABAC}"/>
    <cellStyle name="Обычный 7 2 5 2 2 6" xfId="7510" xr:uid="{DEE92AA0-C33B-4670-94C9-D091DFCDC51C}"/>
    <cellStyle name="Обычный 7 2 5 2 3" xfId="2729" xr:uid="{00000000-0005-0000-0000-00004E100000}"/>
    <cellStyle name="Обычный 7 2 5 2 3 2" xfId="3976" xr:uid="{00000000-0005-0000-0000-00004F100000}"/>
    <cellStyle name="Обычный 7 2 5 2 3 2 2" xfId="9993" xr:uid="{5ED37908-89C4-40E0-829D-53D5F83E8E3E}"/>
    <cellStyle name="Обычный 7 2 5 2 3 3" xfId="5220" xr:uid="{00000000-0005-0000-0000-000050100000}"/>
    <cellStyle name="Обычный 7 2 5 2 3 3 2" xfId="11237" xr:uid="{1BC9EC0A-848A-4B0D-94A9-DC84C85AEEB3}"/>
    <cellStyle name="Обычный 7 2 5 2 3 4" xfId="6464" xr:uid="{00000000-0005-0000-0000-000051100000}"/>
    <cellStyle name="Обычный 7 2 5 2 3 4 2" xfId="12481" xr:uid="{B5C8A18B-26D6-48B4-B05C-E9E944319DC8}"/>
    <cellStyle name="Обычный 7 2 5 2 3 5" xfId="8749" xr:uid="{45254A3A-F866-4869-9AE6-3FE6CD92211F}"/>
    <cellStyle name="Обычный 7 2 5 2 4" xfId="3154" xr:uid="{00000000-0005-0000-0000-000052100000}"/>
    <cellStyle name="Обычный 7 2 5 2 4 2" xfId="9171" xr:uid="{265D6CF4-8AAE-4FA0-BACF-CF100138E8CB}"/>
    <cellStyle name="Обычный 7 2 5 2 5" xfId="4398" xr:uid="{00000000-0005-0000-0000-000053100000}"/>
    <cellStyle name="Обычный 7 2 5 2 5 2" xfId="10415" xr:uid="{2B35E457-10F4-4157-A896-3E8D0D0CFEF1}"/>
    <cellStyle name="Обычный 7 2 5 2 6" xfId="5642" xr:uid="{00000000-0005-0000-0000-000054100000}"/>
    <cellStyle name="Обычный 7 2 5 2 6 2" xfId="11659" xr:uid="{8228D2D7-3C56-41F1-9A69-9D7BA85FC41E}"/>
    <cellStyle name="Обычный 7 2 5 2 7" xfId="1907" xr:uid="{00000000-0005-0000-0000-000055100000}"/>
    <cellStyle name="Обычный 7 2 5 2 7 2" xfId="7927" xr:uid="{BA6AAE36-5AA2-4AFE-AB35-6ED81C189E9A}"/>
    <cellStyle name="Обычный 7 2 5 2 8" xfId="7100" xr:uid="{3287D7A1-8F82-4887-A65C-B134223CE654}"/>
    <cellStyle name="Обычный 7 2 5 3" xfId="866" xr:uid="{00000000-0005-0000-0000-000056100000}"/>
    <cellStyle name="Обычный 7 2 5 3 2" xfId="3359" xr:uid="{00000000-0005-0000-0000-000057100000}"/>
    <cellStyle name="Обычный 7 2 5 3 2 2" xfId="9376" xr:uid="{B16F9362-7B6E-4BB6-9B34-5D2C739A750B}"/>
    <cellStyle name="Обычный 7 2 5 3 3" xfId="4603" xr:uid="{00000000-0005-0000-0000-000058100000}"/>
    <cellStyle name="Обычный 7 2 5 3 3 2" xfId="10620" xr:uid="{C1E8BA43-81D5-4025-B63A-7330D7E1727A}"/>
    <cellStyle name="Обычный 7 2 5 3 4" xfId="5847" xr:uid="{00000000-0005-0000-0000-000059100000}"/>
    <cellStyle name="Обычный 7 2 5 3 4 2" xfId="11864" xr:uid="{D04BF04C-3968-4931-A232-5DDB38D93597}"/>
    <cellStyle name="Обычный 7 2 5 3 5" xfId="2112" xr:uid="{00000000-0005-0000-0000-00005A100000}"/>
    <cellStyle name="Обычный 7 2 5 3 5 2" xfId="8132" xr:uid="{409D175E-86B6-49FA-BE88-F685B66D5814}"/>
    <cellStyle name="Обычный 7 2 5 3 6" xfId="6895" xr:uid="{8BCD4B39-1682-4ED1-97F0-39816B1123F3}"/>
    <cellStyle name="Обычный 7 2 5 4" xfId="1279" xr:uid="{00000000-0005-0000-0000-00005B100000}"/>
    <cellStyle name="Обычный 7 2 5 4 2" xfId="3770" xr:uid="{00000000-0005-0000-0000-00005C100000}"/>
    <cellStyle name="Обычный 7 2 5 4 2 2" xfId="9787" xr:uid="{C20DACCB-A535-48EE-BB19-7DB777EB6046}"/>
    <cellStyle name="Обычный 7 2 5 4 3" xfId="5014" xr:uid="{00000000-0005-0000-0000-00005D100000}"/>
    <cellStyle name="Обычный 7 2 5 4 3 2" xfId="11031" xr:uid="{BC9CBA5E-5E64-4E5B-A708-DB3F22D7E671}"/>
    <cellStyle name="Обычный 7 2 5 4 4" xfId="6258" xr:uid="{00000000-0005-0000-0000-00005E100000}"/>
    <cellStyle name="Обычный 7 2 5 4 4 2" xfId="12275" xr:uid="{4BF089F8-3F8C-4AE3-BDC4-51F72B260DFD}"/>
    <cellStyle name="Обычный 7 2 5 4 5" xfId="2523" xr:uid="{00000000-0005-0000-0000-00005F100000}"/>
    <cellStyle name="Обычный 7 2 5 4 5 2" xfId="8543" xr:uid="{97D8882C-6B16-4939-B264-2AA649573975}"/>
    <cellStyle name="Обычный 7 2 5 4 6" xfId="7305" xr:uid="{F4747E0B-6076-4044-8326-4B7DF1597E5A}"/>
    <cellStyle name="Обычный 7 2 5 5" xfId="2948" xr:uid="{00000000-0005-0000-0000-000060100000}"/>
    <cellStyle name="Обычный 7 2 5 5 2" xfId="8965" xr:uid="{48F54449-6369-4061-9978-52E58076220C}"/>
    <cellStyle name="Обычный 7 2 5 6" xfId="4192" xr:uid="{00000000-0005-0000-0000-000061100000}"/>
    <cellStyle name="Обычный 7 2 5 6 2" xfId="10209" xr:uid="{1E504BA8-3E12-4F53-9838-8E33D686EAE6}"/>
    <cellStyle name="Обычный 7 2 5 7" xfId="5436" xr:uid="{00000000-0005-0000-0000-000062100000}"/>
    <cellStyle name="Обычный 7 2 5 7 2" xfId="11453" xr:uid="{81D72273-BD43-499C-B82F-BFD2F135F358}"/>
    <cellStyle name="Обычный 7 2 5 8" xfId="1700" xr:uid="{00000000-0005-0000-0000-000063100000}"/>
    <cellStyle name="Обычный 7 2 5 8 2" xfId="7721" xr:uid="{36B06BC9-680F-4374-A16E-0033A875BE23}"/>
    <cellStyle name="Обычный 7 2 5 9" xfId="6688" xr:uid="{008FDC1B-FD54-4E68-9C12-AEE800AF9A38}"/>
    <cellStyle name="Обычный 7 2 6" xfId="647" xr:uid="{00000000-0005-0000-0000-000064100000}"/>
    <cellStyle name="Обычный 7 2 6 2" xfId="1075" xr:uid="{00000000-0005-0000-0000-000065100000}"/>
    <cellStyle name="Обычный 7 2 6 2 2" xfId="1485" xr:uid="{00000000-0005-0000-0000-000066100000}"/>
    <cellStyle name="Обычный 7 2 6 2 2 2" xfId="3566" xr:uid="{00000000-0005-0000-0000-000067100000}"/>
    <cellStyle name="Обычный 7 2 6 2 2 2 2" xfId="9583" xr:uid="{1DBCBC50-3CAD-488E-875C-C62AE15C8C22}"/>
    <cellStyle name="Обычный 7 2 6 2 2 3" xfId="4810" xr:uid="{00000000-0005-0000-0000-000068100000}"/>
    <cellStyle name="Обычный 7 2 6 2 2 3 2" xfId="10827" xr:uid="{4A21C5C5-1FBA-4122-B59E-6D074431A460}"/>
    <cellStyle name="Обычный 7 2 6 2 2 4" xfId="6054" xr:uid="{00000000-0005-0000-0000-000069100000}"/>
    <cellStyle name="Обычный 7 2 6 2 2 4 2" xfId="12071" xr:uid="{0429CB8D-AEA1-4231-9A5F-1E61F1F47897}"/>
    <cellStyle name="Обычный 7 2 6 2 2 5" xfId="2319" xr:uid="{00000000-0005-0000-0000-00006A100000}"/>
    <cellStyle name="Обычный 7 2 6 2 2 5 2" xfId="8339" xr:uid="{B93E2A28-EAD9-4F32-AD5C-6972F9CD875F}"/>
    <cellStyle name="Обычный 7 2 6 2 2 6" xfId="7511" xr:uid="{A99AE9A4-9114-4825-99E0-B1ABE8391613}"/>
    <cellStyle name="Обычный 7 2 6 2 3" xfId="2730" xr:uid="{00000000-0005-0000-0000-00006B100000}"/>
    <cellStyle name="Обычный 7 2 6 2 3 2" xfId="3977" xr:uid="{00000000-0005-0000-0000-00006C100000}"/>
    <cellStyle name="Обычный 7 2 6 2 3 2 2" xfId="9994" xr:uid="{10BF432A-BC35-4858-8A59-D86EF8B4B17E}"/>
    <cellStyle name="Обычный 7 2 6 2 3 3" xfId="5221" xr:uid="{00000000-0005-0000-0000-00006D100000}"/>
    <cellStyle name="Обычный 7 2 6 2 3 3 2" xfId="11238" xr:uid="{6493DB50-8432-4AD0-9186-03C1CBC3D63D}"/>
    <cellStyle name="Обычный 7 2 6 2 3 4" xfId="6465" xr:uid="{00000000-0005-0000-0000-00006E100000}"/>
    <cellStyle name="Обычный 7 2 6 2 3 4 2" xfId="12482" xr:uid="{D8CE9F07-ED99-4500-B297-BD22BBCE05E3}"/>
    <cellStyle name="Обычный 7 2 6 2 3 5" xfId="8750" xr:uid="{29229D22-31FB-4CCA-A690-64AC44E6961D}"/>
    <cellStyle name="Обычный 7 2 6 2 4" xfId="3155" xr:uid="{00000000-0005-0000-0000-00006F100000}"/>
    <cellStyle name="Обычный 7 2 6 2 4 2" xfId="9172" xr:uid="{C89186F1-0C96-4296-A7AA-FBD41B956958}"/>
    <cellStyle name="Обычный 7 2 6 2 5" xfId="4399" xr:uid="{00000000-0005-0000-0000-000070100000}"/>
    <cellStyle name="Обычный 7 2 6 2 5 2" xfId="10416" xr:uid="{1622A523-843C-42EA-A759-1A9CB95969CF}"/>
    <cellStyle name="Обычный 7 2 6 2 6" xfId="5643" xr:uid="{00000000-0005-0000-0000-000071100000}"/>
    <cellStyle name="Обычный 7 2 6 2 6 2" xfId="11660" xr:uid="{A0C12D6C-5CCD-41F5-95B9-904844097AF7}"/>
    <cellStyle name="Обычный 7 2 6 2 7" xfId="1908" xr:uid="{00000000-0005-0000-0000-000072100000}"/>
    <cellStyle name="Обычный 7 2 6 2 7 2" xfId="7928" xr:uid="{0B6F7FE2-7909-45F2-8E04-65FA18AB268D}"/>
    <cellStyle name="Обычный 7 2 6 2 8" xfId="7101" xr:uid="{11379022-6BC3-461D-9F67-2B5ACCB65914}"/>
    <cellStyle name="Обычный 7 2 6 3" xfId="867" xr:uid="{00000000-0005-0000-0000-000073100000}"/>
    <cellStyle name="Обычный 7 2 6 3 2" xfId="3360" xr:uid="{00000000-0005-0000-0000-000074100000}"/>
    <cellStyle name="Обычный 7 2 6 3 2 2" xfId="9377" xr:uid="{BB2BD0B1-5D90-4089-90A7-A94D620BDCE6}"/>
    <cellStyle name="Обычный 7 2 6 3 3" xfId="4604" xr:uid="{00000000-0005-0000-0000-000075100000}"/>
    <cellStyle name="Обычный 7 2 6 3 3 2" xfId="10621" xr:uid="{FAB2FAEB-8B8C-4FC1-93F8-842C8FA7FBCD}"/>
    <cellStyle name="Обычный 7 2 6 3 4" xfId="5848" xr:uid="{00000000-0005-0000-0000-000076100000}"/>
    <cellStyle name="Обычный 7 2 6 3 4 2" xfId="11865" xr:uid="{8BF6463F-AF6E-4E54-AE35-3F86DBA3C470}"/>
    <cellStyle name="Обычный 7 2 6 3 5" xfId="2113" xr:uid="{00000000-0005-0000-0000-000077100000}"/>
    <cellStyle name="Обычный 7 2 6 3 5 2" xfId="8133" xr:uid="{4C981A1B-D660-4969-B5F3-989748F900AA}"/>
    <cellStyle name="Обычный 7 2 6 3 6" xfId="6896" xr:uid="{40327889-6AB6-43FD-BE33-D0F959EDC4E8}"/>
    <cellStyle name="Обычный 7 2 6 4" xfId="1280" xr:uid="{00000000-0005-0000-0000-000078100000}"/>
    <cellStyle name="Обычный 7 2 6 4 2" xfId="3771" xr:uid="{00000000-0005-0000-0000-000079100000}"/>
    <cellStyle name="Обычный 7 2 6 4 2 2" xfId="9788" xr:uid="{E1C7A8BB-686D-43C4-AE74-B184CF2B988C}"/>
    <cellStyle name="Обычный 7 2 6 4 3" xfId="5015" xr:uid="{00000000-0005-0000-0000-00007A100000}"/>
    <cellStyle name="Обычный 7 2 6 4 3 2" xfId="11032" xr:uid="{1AF71E62-4409-45FF-A785-FF522EF0744A}"/>
    <cellStyle name="Обычный 7 2 6 4 4" xfId="6259" xr:uid="{00000000-0005-0000-0000-00007B100000}"/>
    <cellStyle name="Обычный 7 2 6 4 4 2" xfId="12276" xr:uid="{ACC74544-219B-4664-8EE4-730E8ECEFE00}"/>
    <cellStyle name="Обычный 7 2 6 4 5" xfId="2524" xr:uid="{00000000-0005-0000-0000-00007C100000}"/>
    <cellStyle name="Обычный 7 2 6 4 5 2" xfId="8544" xr:uid="{60360218-F73E-4C37-A954-517DBCF671C2}"/>
    <cellStyle name="Обычный 7 2 6 4 6" xfId="7306" xr:uid="{F616FD0E-7BC0-42AB-83A7-0A5F3DE4E9A7}"/>
    <cellStyle name="Обычный 7 2 6 5" xfId="2949" xr:uid="{00000000-0005-0000-0000-00007D100000}"/>
    <cellStyle name="Обычный 7 2 6 5 2" xfId="8966" xr:uid="{54FC8939-68F9-4D23-AFA4-FFBA6C29A097}"/>
    <cellStyle name="Обычный 7 2 6 6" xfId="4193" xr:uid="{00000000-0005-0000-0000-00007E100000}"/>
    <cellStyle name="Обычный 7 2 6 6 2" xfId="10210" xr:uid="{98B66258-351D-4D19-AF01-281F00C07C8E}"/>
    <cellStyle name="Обычный 7 2 6 7" xfId="5437" xr:uid="{00000000-0005-0000-0000-00007F100000}"/>
    <cellStyle name="Обычный 7 2 6 7 2" xfId="11454" xr:uid="{27BBF332-1C0F-43F3-A208-6C3071ED3F2F}"/>
    <cellStyle name="Обычный 7 2 6 8" xfId="1701" xr:uid="{00000000-0005-0000-0000-000080100000}"/>
    <cellStyle name="Обычный 7 2 6 8 2" xfId="7722" xr:uid="{02829554-3D01-4990-96E0-EF8D3D4A6DA8}"/>
    <cellStyle name="Обычный 7 2 6 9" xfId="6689" xr:uid="{57E15536-8CA4-4A11-8958-7F5FAFC40312}"/>
    <cellStyle name="Обычный 7 2 7" xfId="648" xr:uid="{00000000-0005-0000-0000-000081100000}"/>
    <cellStyle name="Обычный 7 2 7 2" xfId="1076" xr:uid="{00000000-0005-0000-0000-000082100000}"/>
    <cellStyle name="Обычный 7 2 7 2 2" xfId="1486" xr:uid="{00000000-0005-0000-0000-000083100000}"/>
    <cellStyle name="Обычный 7 2 7 2 2 2" xfId="3567" xr:uid="{00000000-0005-0000-0000-000084100000}"/>
    <cellStyle name="Обычный 7 2 7 2 2 2 2" xfId="9584" xr:uid="{A43616EC-86F5-4E2B-A887-5185307F7650}"/>
    <cellStyle name="Обычный 7 2 7 2 2 3" xfId="4811" xr:uid="{00000000-0005-0000-0000-000085100000}"/>
    <cellStyle name="Обычный 7 2 7 2 2 3 2" xfId="10828" xr:uid="{A87C1D51-5EDD-4DCE-8841-9F1488963077}"/>
    <cellStyle name="Обычный 7 2 7 2 2 4" xfId="6055" xr:uid="{00000000-0005-0000-0000-000086100000}"/>
    <cellStyle name="Обычный 7 2 7 2 2 4 2" xfId="12072" xr:uid="{EA335EFD-4F6A-4ACD-95FA-F812A2012C76}"/>
    <cellStyle name="Обычный 7 2 7 2 2 5" xfId="2320" xr:uid="{00000000-0005-0000-0000-000087100000}"/>
    <cellStyle name="Обычный 7 2 7 2 2 5 2" xfId="8340" xr:uid="{C3EA4050-74CD-41A6-8861-D9AECFF9CEEB}"/>
    <cellStyle name="Обычный 7 2 7 2 2 6" xfId="7512" xr:uid="{87544659-5E8B-4580-8410-8055E56B8281}"/>
    <cellStyle name="Обычный 7 2 7 2 3" xfId="2731" xr:uid="{00000000-0005-0000-0000-000088100000}"/>
    <cellStyle name="Обычный 7 2 7 2 3 2" xfId="3978" xr:uid="{00000000-0005-0000-0000-000089100000}"/>
    <cellStyle name="Обычный 7 2 7 2 3 2 2" xfId="9995" xr:uid="{96EF359B-40E1-49D4-BE3C-266ABBE4B644}"/>
    <cellStyle name="Обычный 7 2 7 2 3 3" xfId="5222" xr:uid="{00000000-0005-0000-0000-00008A100000}"/>
    <cellStyle name="Обычный 7 2 7 2 3 3 2" xfId="11239" xr:uid="{AF9D1B12-05C3-4036-8050-8E0A76825C05}"/>
    <cellStyle name="Обычный 7 2 7 2 3 4" xfId="6466" xr:uid="{00000000-0005-0000-0000-00008B100000}"/>
    <cellStyle name="Обычный 7 2 7 2 3 4 2" xfId="12483" xr:uid="{987481CD-AD8A-40B9-8C03-8D49F7980A23}"/>
    <cellStyle name="Обычный 7 2 7 2 3 5" xfId="8751" xr:uid="{AC794FEC-99BD-4AB7-9531-FA3582159938}"/>
    <cellStyle name="Обычный 7 2 7 2 4" xfId="3156" xr:uid="{00000000-0005-0000-0000-00008C100000}"/>
    <cellStyle name="Обычный 7 2 7 2 4 2" xfId="9173" xr:uid="{0B247175-8D31-475E-95AA-496B9A8B2C9E}"/>
    <cellStyle name="Обычный 7 2 7 2 5" xfId="4400" xr:uid="{00000000-0005-0000-0000-00008D100000}"/>
    <cellStyle name="Обычный 7 2 7 2 5 2" xfId="10417" xr:uid="{12A60F1E-A294-4B67-8A6C-7857DC3AF2B3}"/>
    <cellStyle name="Обычный 7 2 7 2 6" xfId="5644" xr:uid="{00000000-0005-0000-0000-00008E100000}"/>
    <cellStyle name="Обычный 7 2 7 2 6 2" xfId="11661" xr:uid="{AF94E796-9628-4913-896F-BD61CDA10CEB}"/>
    <cellStyle name="Обычный 7 2 7 2 7" xfId="1909" xr:uid="{00000000-0005-0000-0000-00008F100000}"/>
    <cellStyle name="Обычный 7 2 7 2 7 2" xfId="7929" xr:uid="{A1823AD1-886B-4203-8997-C9103ACDDDB5}"/>
    <cellStyle name="Обычный 7 2 7 2 8" xfId="7102" xr:uid="{BC142AF0-48AA-4B6C-86D9-55867CCBD613}"/>
    <cellStyle name="Обычный 7 2 7 3" xfId="868" xr:uid="{00000000-0005-0000-0000-000090100000}"/>
    <cellStyle name="Обычный 7 2 7 3 2" xfId="3361" xr:uid="{00000000-0005-0000-0000-000091100000}"/>
    <cellStyle name="Обычный 7 2 7 3 2 2" xfId="9378" xr:uid="{185E3096-52DD-424D-B3DE-F6933179DD5E}"/>
    <cellStyle name="Обычный 7 2 7 3 3" xfId="4605" xr:uid="{00000000-0005-0000-0000-000092100000}"/>
    <cellStyle name="Обычный 7 2 7 3 3 2" xfId="10622" xr:uid="{7851E079-FB1C-43D8-9F10-8F8C1AEED9A5}"/>
    <cellStyle name="Обычный 7 2 7 3 4" xfId="5849" xr:uid="{00000000-0005-0000-0000-000093100000}"/>
    <cellStyle name="Обычный 7 2 7 3 4 2" xfId="11866" xr:uid="{4492E646-EF2C-48CD-9F61-A376E93B3888}"/>
    <cellStyle name="Обычный 7 2 7 3 5" xfId="2114" xr:uid="{00000000-0005-0000-0000-000094100000}"/>
    <cellStyle name="Обычный 7 2 7 3 5 2" xfId="8134" xr:uid="{E53B3C8E-F63A-49F0-8762-3377C98B2D88}"/>
    <cellStyle name="Обычный 7 2 7 3 6" xfId="6897" xr:uid="{E1A3A80D-26FC-46F5-A50C-FC3570CCD555}"/>
    <cellStyle name="Обычный 7 2 7 4" xfId="1281" xr:uid="{00000000-0005-0000-0000-000095100000}"/>
    <cellStyle name="Обычный 7 2 7 4 2" xfId="3772" xr:uid="{00000000-0005-0000-0000-000096100000}"/>
    <cellStyle name="Обычный 7 2 7 4 2 2" xfId="9789" xr:uid="{43E82666-EC12-4266-A73E-E2EB9F0F48DA}"/>
    <cellStyle name="Обычный 7 2 7 4 3" xfId="5016" xr:uid="{00000000-0005-0000-0000-000097100000}"/>
    <cellStyle name="Обычный 7 2 7 4 3 2" xfId="11033" xr:uid="{7BEE02B8-8CC9-4165-825D-868D6415921C}"/>
    <cellStyle name="Обычный 7 2 7 4 4" xfId="6260" xr:uid="{00000000-0005-0000-0000-000098100000}"/>
    <cellStyle name="Обычный 7 2 7 4 4 2" xfId="12277" xr:uid="{9B39012D-AAA8-432C-AC9D-00329898D5DC}"/>
    <cellStyle name="Обычный 7 2 7 4 5" xfId="2525" xr:uid="{00000000-0005-0000-0000-000099100000}"/>
    <cellStyle name="Обычный 7 2 7 4 5 2" xfId="8545" xr:uid="{30267B46-3625-4AE3-85F4-833847CA4346}"/>
    <cellStyle name="Обычный 7 2 7 4 6" xfId="7307" xr:uid="{97260E5A-4F63-4DCA-8547-09ECF5C80094}"/>
    <cellStyle name="Обычный 7 2 7 5" xfId="2950" xr:uid="{00000000-0005-0000-0000-00009A100000}"/>
    <cellStyle name="Обычный 7 2 7 5 2" xfId="8967" xr:uid="{5781AD70-44EE-4BF6-B917-E54F1E2671E8}"/>
    <cellStyle name="Обычный 7 2 7 6" xfId="4194" xr:uid="{00000000-0005-0000-0000-00009B100000}"/>
    <cellStyle name="Обычный 7 2 7 6 2" xfId="10211" xr:uid="{8BEE32E0-EBE9-4613-A4C7-E1D5139EF945}"/>
    <cellStyle name="Обычный 7 2 7 7" xfId="5438" xr:uid="{00000000-0005-0000-0000-00009C100000}"/>
    <cellStyle name="Обычный 7 2 7 7 2" xfId="11455" xr:uid="{CBC89E45-1DD2-47D1-8C4C-0A362CCAF70B}"/>
    <cellStyle name="Обычный 7 2 7 8" xfId="1702" xr:uid="{00000000-0005-0000-0000-00009D100000}"/>
    <cellStyle name="Обычный 7 2 7 8 2" xfId="7723" xr:uid="{4E8EEB2B-3F50-4EAB-9B7F-EE8291B31E2C}"/>
    <cellStyle name="Обычный 7 2 7 9" xfId="6690" xr:uid="{C857B5EF-999F-402D-80C3-C2521A82D76F}"/>
    <cellStyle name="Обычный 7 2 8" xfId="1058" xr:uid="{00000000-0005-0000-0000-00009E100000}"/>
    <cellStyle name="Обычный 7 2 8 2" xfId="1468" xr:uid="{00000000-0005-0000-0000-00009F100000}"/>
    <cellStyle name="Обычный 7 2 8 2 2" xfId="3549" xr:uid="{00000000-0005-0000-0000-0000A0100000}"/>
    <cellStyle name="Обычный 7 2 8 2 2 2" xfId="9566" xr:uid="{D46FDBD4-FA0A-4E9C-A22A-7CE9882A8B10}"/>
    <cellStyle name="Обычный 7 2 8 2 3" xfId="4793" xr:uid="{00000000-0005-0000-0000-0000A1100000}"/>
    <cellStyle name="Обычный 7 2 8 2 3 2" xfId="10810" xr:uid="{3F1F3928-77B1-451B-AE90-99613CB81F2D}"/>
    <cellStyle name="Обычный 7 2 8 2 4" xfId="6037" xr:uid="{00000000-0005-0000-0000-0000A2100000}"/>
    <cellStyle name="Обычный 7 2 8 2 4 2" xfId="12054" xr:uid="{3C67E869-21DB-46DA-971B-89C62E879373}"/>
    <cellStyle name="Обычный 7 2 8 2 5" xfId="2302" xr:uid="{00000000-0005-0000-0000-0000A3100000}"/>
    <cellStyle name="Обычный 7 2 8 2 5 2" xfId="8322" xr:uid="{22E446B9-DBC3-469C-A067-16E40E2A36BD}"/>
    <cellStyle name="Обычный 7 2 8 2 6" xfId="7494" xr:uid="{5513B8AA-2C27-4E57-A7AD-CA0ED1B8AEC3}"/>
    <cellStyle name="Обычный 7 2 8 3" xfId="2713" xr:uid="{00000000-0005-0000-0000-0000A4100000}"/>
    <cellStyle name="Обычный 7 2 8 3 2" xfId="3960" xr:uid="{00000000-0005-0000-0000-0000A5100000}"/>
    <cellStyle name="Обычный 7 2 8 3 2 2" xfId="9977" xr:uid="{396A7ED1-08CF-409E-8A0B-FE0E4BFC4821}"/>
    <cellStyle name="Обычный 7 2 8 3 3" xfId="5204" xr:uid="{00000000-0005-0000-0000-0000A6100000}"/>
    <cellStyle name="Обычный 7 2 8 3 3 2" xfId="11221" xr:uid="{873B15F4-546C-45D5-B8CA-3D6E04CFB108}"/>
    <cellStyle name="Обычный 7 2 8 3 4" xfId="6448" xr:uid="{00000000-0005-0000-0000-0000A7100000}"/>
    <cellStyle name="Обычный 7 2 8 3 4 2" xfId="12465" xr:uid="{28A51E67-B131-405A-ABEE-A99CD5F05912}"/>
    <cellStyle name="Обычный 7 2 8 3 5" xfId="8733" xr:uid="{C5D00208-0EFF-4C2B-A612-3D5418F5127F}"/>
    <cellStyle name="Обычный 7 2 8 4" xfId="3138" xr:uid="{00000000-0005-0000-0000-0000A8100000}"/>
    <cellStyle name="Обычный 7 2 8 4 2" xfId="9155" xr:uid="{7D9307D4-CF38-4C44-ADA2-E4780572466C}"/>
    <cellStyle name="Обычный 7 2 8 5" xfId="4382" xr:uid="{00000000-0005-0000-0000-0000A9100000}"/>
    <cellStyle name="Обычный 7 2 8 5 2" xfId="10399" xr:uid="{0484167E-9EB3-4B49-B38D-5A4E43A5E520}"/>
    <cellStyle name="Обычный 7 2 8 6" xfId="5626" xr:uid="{00000000-0005-0000-0000-0000AA100000}"/>
    <cellStyle name="Обычный 7 2 8 6 2" xfId="11643" xr:uid="{C5CF8640-884D-4A26-B2D7-C969D24839ED}"/>
    <cellStyle name="Обычный 7 2 8 7" xfId="1891" xr:uid="{00000000-0005-0000-0000-0000AB100000}"/>
    <cellStyle name="Обычный 7 2 8 7 2" xfId="7911" xr:uid="{E0A39B67-B461-49C9-8AB8-FAAD15D012F9}"/>
    <cellStyle name="Обычный 7 2 8 8" xfId="7084" xr:uid="{CD180890-C92B-4C5C-90BC-EC80A1F8FC70}"/>
    <cellStyle name="Обычный 7 2 9" xfId="850" xr:uid="{00000000-0005-0000-0000-0000AC100000}"/>
    <cellStyle name="Обычный 7 2 9 2" xfId="3343" xr:uid="{00000000-0005-0000-0000-0000AD100000}"/>
    <cellStyle name="Обычный 7 2 9 2 2" xfId="9360" xr:uid="{C3D83993-D3AA-43CB-A5F7-FD2ACDBE6633}"/>
    <cellStyle name="Обычный 7 2 9 3" xfId="4587" xr:uid="{00000000-0005-0000-0000-0000AE100000}"/>
    <cellStyle name="Обычный 7 2 9 3 2" xfId="10604" xr:uid="{C3560B3F-34A9-4AC4-9A5F-B084ACADAEC1}"/>
    <cellStyle name="Обычный 7 2 9 4" xfId="5831" xr:uid="{00000000-0005-0000-0000-0000AF100000}"/>
    <cellStyle name="Обычный 7 2 9 4 2" xfId="11848" xr:uid="{39B75170-BF23-49BB-AD55-ECE6BE35F9D8}"/>
    <cellStyle name="Обычный 7 2 9 5" xfId="2096" xr:uid="{00000000-0005-0000-0000-0000B0100000}"/>
    <cellStyle name="Обычный 7 2 9 5 2" xfId="8116" xr:uid="{B4B056F8-E524-47DE-B2A1-010076493B1B}"/>
    <cellStyle name="Обычный 7 2 9 6" xfId="6879" xr:uid="{DD74EAEB-D184-446A-B1FC-13E1C5EF940D}"/>
    <cellStyle name="Обычный 7 3" xfId="700" xr:uid="{00000000-0005-0000-0000-0000B1100000}"/>
    <cellStyle name="Обычный 7 3 10" xfId="6731" xr:uid="{8D58414E-F082-4A94-A83F-F032C844066B}"/>
    <cellStyle name="Обычный 7 3 2" xfId="1116" xr:uid="{00000000-0005-0000-0000-0000B2100000}"/>
    <cellStyle name="Обычный 7 3 2 2" xfId="1526" xr:uid="{00000000-0005-0000-0000-0000B3100000}"/>
    <cellStyle name="Обычный 7 3 2 2 2" xfId="1535" xr:uid="{00000000-0005-0000-0000-0000B4100000}"/>
    <cellStyle name="Обычный 7 3 2 2 2 2" xfId="3402" xr:uid="{00000000-0005-0000-0000-0000B5100000}"/>
    <cellStyle name="Обычный 7 3 2 2 2 2 2" xfId="9419" xr:uid="{6CE2C6E1-F73C-449A-8041-A7020A155806}"/>
    <cellStyle name="Обычный 7 3 2 2 2 3" xfId="4646" xr:uid="{00000000-0005-0000-0000-0000B6100000}"/>
    <cellStyle name="Обычный 7 3 2 2 2 3 2" xfId="10663" xr:uid="{AB6620C6-5932-40E7-940F-EBE9631442FD}"/>
    <cellStyle name="Обычный 7 3 2 2 2 4" xfId="5890" xr:uid="{00000000-0005-0000-0000-0000B7100000}"/>
    <cellStyle name="Обычный 7 3 2 2 2 4 2" xfId="11907" xr:uid="{A7ABF02C-EAEC-4764-AB22-105B4BBA97C5}"/>
    <cellStyle name="Обычный 7 3 2 2 2 5" xfId="2155" xr:uid="{00000000-0005-0000-0000-0000B8100000}"/>
    <cellStyle name="Обычный 7 3 2 2 2 5 2" xfId="8175" xr:uid="{722AF67D-4A16-45F2-9078-A36044513E48}"/>
    <cellStyle name="Обычный 7 3 2 2 2 6" xfId="7557" xr:uid="{050D150A-143F-4DBD-B914-DE018CBC2E02}"/>
    <cellStyle name="Обычный 7 3 2 2 3" xfId="2566" xr:uid="{00000000-0005-0000-0000-0000B9100000}"/>
    <cellStyle name="Обычный 7 3 2 2 3 2" xfId="3813" xr:uid="{00000000-0005-0000-0000-0000BA100000}"/>
    <cellStyle name="Обычный 7 3 2 2 3 2 2" xfId="9830" xr:uid="{FB9079D4-58F9-4C5B-8851-38061C628860}"/>
    <cellStyle name="Обычный 7 3 2 2 3 3" xfId="5057" xr:uid="{00000000-0005-0000-0000-0000BB100000}"/>
    <cellStyle name="Обычный 7 3 2 2 3 3 2" xfId="11074" xr:uid="{FD6ED0DD-51AB-4CA6-AE79-CAB03A3FF70D}"/>
    <cellStyle name="Обычный 7 3 2 2 3 4" xfId="6301" xr:uid="{00000000-0005-0000-0000-0000BC100000}"/>
    <cellStyle name="Обычный 7 3 2 2 3 4 2" xfId="12318" xr:uid="{B8CE44AD-4560-44B6-B821-22E61E0D31CF}"/>
    <cellStyle name="Обычный 7 3 2 2 3 5" xfId="8586" xr:uid="{306DA44E-14D1-4F6D-9CA2-FE072FDB7D29}"/>
    <cellStyle name="Обычный 7 3 2 2 4" xfId="2784" xr:uid="{00000000-0005-0000-0000-0000BD100000}"/>
    <cellStyle name="Обычный 7 3 2 2 4 2" xfId="4028" xr:uid="{00000000-0005-0000-0000-0000BE100000}"/>
    <cellStyle name="Обычный 7 3 2 2 4 2 2" xfId="10045" xr:uid="{C1B4A8AD-A820-4770-9142-63F3AD0FCADA}"/>
    <cellStyle name="Обычный 7 3 2 2 4 3" xfId="5272" xr:uid="{00000000-0005-0000-0000-0000BF100000}"/>
    <cellStyle name="Обычный 7 3 2 2 4 3 2" xfId="11289" xr:uid="{C83B9268-BFA8-4E9A-9EF3-974EC9240D3F}"/>
    <cellStyle name="Обычный 7 3 2 2 4 4" xfId="6516" xr:uid="{00000000-0005-0000-0000-0000C0100000}"/>
    <cellStyle name="Обычный 7 3 2 2 4 4 2" xfId="12533" xr:uid="{EE2DAFC8-C3B5-409B-931D-A850C79EE5EB}"/>
    <cellStyle name="Обычный 7 3 2 2 4 5" xfId="8801" xr:uid="{0066C5CA-739F-4E9B-B539-FB89397CA0FC}"/>
    <cellStyle name="Обычный 7 3 2 2 5" xfId="2991" xr:uid="{00000000-0005-0000-0000-0000C1100000}"/>
    <cellStyle name="Обычный 7 3 2 2 5 2" xfId="9008" xr:uid="{62E11DE0-94FF-48B1-9E5D-0A70F0C68CAE}"/>
    <cellStyle name="Обычный 7 3 2 2 6" xfId="4235" xr:uid="{00000000-0005-0000-0000-0000C2100000}"/>
    <cellStyle name="Обычный 7 3 2 2 6 2" xfId="10252" xr:uid="{8DC96FD0-A332-4AA7-A2D1-EF113CA03CB0}"/>
    <cellStyle name="Обычный 7 3 2 2 7" xfId="5479" xr:uid="{00000000-0005-0000-0000-0000C3100000}"/>
    <cellStyle name="Обычный 7 3 2 2 7 2" xfId="11496" xr:uid="{2FE71D9E-E22F-44C0-8C65-392EE281DB6B}"/>
    <cellStyle name="Обычный 7 3 2 2 8" xfId="1744" xr:uid="{00000000-0005-0000-0000-0000C4100000}"/>
    <cellStyle name="Обычный 7 3 2 2 8 2" xfId="7764" xr:uid="{2666C629-002E-4D0B-BC60-3E1FB92942E4}"/>
    <cellStyle name="Обычный 7 3 2 2 9" xfId="7552" xr:uid="{8C849FFD-0A2C-4CFE-A80E-0BEC9C5C4260}"/>
    <cellStyle name="Обычный 7 3 2 3" xfId="2777" xr:uid="{00000000-0005-0000-0000-0000C5100000}"/>
    <cellStyle name="Обычный 7 3 2 3 2" xfId="4022" xr:uid="{00000000-0005-0000-0000-0000C6100000}"/>
    <cellStyle name="Обычный 7 3 2 3 2 2" xfId="10039" xr:uid="{C9D668DC-7A56-4038-ABA8-8085E57C74F4}"/>
    <cellStyle name="Обычный 7 3 2 3 3" xfId="5266" xr:uid="{00000000-0005-0000-0000-0000C7100000}"/>
    <cellStyle name="Обычный 7 3 2 3 3 2" xfId="11283" xr:uid="{93E173D1-57AF-4820-A75D-3C713A46BA81}"/>
    <cellStyle name="Обычный 7 3 2 3 4" xfId="6510" xr:uid="{00000000-0005-0000-0000-0000C8100000}"/>
    <cellStyle name="Обычный 7 3 2 3 4 2" xfId="12527" xr:uid="{2B0CBA45-A603-415D-A934-F9FE4D73AD06}"/>
    <cellStyle name="Обычный 7 3 2 3 5" xfId="8795" xr:uid="{F09FDD8D-A267-4FC6-8E69-90265534304F}"/>
    <cellStyle name="Обычный 7 3 2 4" xfId="3404" xr:uid="{00000000-0005-0000-0000-0000C9100000}"/>
    <cellStyle name="Обычный 7 3 2 4 2" xfId="9421" xr:uid="{F818204C-5C1C-45FD-8A0C-2379056F88C9}"/>
    <cellStyle name="Обычный 7 3 2 5" xfId="4648" xr:uid="{00000000-0005-0000-0000-0000CA100000}"/>
    <cellStyle name="Обычный 7 3 2 5 2" xfId="10665" xr:uid="{BB5C2F73-9E4E-4A43-9EA5-DC9E3A3FEAED}"/>
    <cellStyle name="Обычный 7 3 2 6" xfId="5892" xr:uid="{00000000-0005-0000-0000-0000CB100000}"/>
    <cellStyle name="Обычный 7 3 2 6 2" xfId="11909" xr:uid="{2F6314B1-B29B-49E7-91E0-6B8C0A7AC6E5}"/>
    <cellStyle name="Обычный 7 3 2 7" xfId="2157" xr:uid="{00000000-0005-0000-0000-0000CC100000}"/>
    <cellStyle name="Обычный 7 3 2 7 2" xfId="8177" xr:uid="{E108F18D-510E-4CAC-AC56-919560DE70BA}"/>
    <cellStyle name="Обычный 7 3 2 8" xfId="7142" xr:uid="{76339135-AFF0-4A70-AB05-CBDCA3608ABB}"/>
    <cellStyle name="Обычный 7 3 3" xfId="908" xr:uid="{00000000-0005-0000-0000-0000CD100000}"/>
    <cellStyle name="Обычный 7 3 3 2" xfId="3815" xr:uid="{00000000-0005-0000-0000-0000CE100000}"/>
    <cellStyle name="Обычный 7 3 3 2 2" xfId="9832" xr:uid="{154C1C72-994E-4074-A521-169544931EE4}"/>
    <cellStyle name="Обычный 7 3 3 3" xfId="5059" xr:uid="{00000000-0005-0000-0000-0000CF100000}"/>
    <cellStyle name="Обычный 7 3 3 3 2" xfId="11076" xr:uid="{F33D99D9-3E6C-4B9F-B65F-D5449A9824C1}"/>
    <cellStyle name="Обычный 7 3 3 4" xfId="6303" xr:uid="{00000000-0005-0000-0000-0000D0100000}"/>
    <cellStyle name="Обычный 7 3 3 4 2" xfId="12320" xr:uid="{5B1C630B-F682-4E24-88B7-3EAF43CA40F9}"/>
    <cellStyle name="Обычный 7 3 3 5" xfId="2568" xr:uid="{00000000-0005-0000-0000-0000D1100000}"/>
    <cellStyle name="Обычный 7 3 3 5 2" xfId="8588" xr:uid="{948C8540-6DD9-4E39-90BC-1A3A3DD4ACEC}"/>
    <cellStyle name="Обычный 7 3 3 6" xfId="6937" xr:uid="{F73C4B02-A471-4FA1-9674-F00EC9A1A058}"/>
    <cellStyle name="Обычный 7 3 4" xfId="1321" xr:uid="{00000000-0005-0000-0000-0000D2100000}"/>
    <cellStyle name="Обычный 7 3 4 2" xfId="4025" xr:uid="{00000000-0005-0000-0000-0000D3100000}"/>
    <cellStyle name="Обычный 7 3 4 2 2" xfId="10042" xr:uid="{8919E32D-8C1F-48E5-AC93-054129E0FFDB}"/>
    <cellStyle name="Обычный 7 3 4 3" xfId="5269" xr:uid="{00000000-0005-0000-0000-0000D4100000}"/>
    <cellStyle name="Обычный 7 3 4 3 2" xfId="11286" xr:uid="{E89962DE-D718-4AA8-8179-D36FD5EF37E8}"/>
    <cellStyle name="Обычный 7 3 4 4" xfId="6513" xr:uid="{00000000-0005-0000-0000-0000D5100000}"/>
    <cellStyle name="Обычный 7 3 4 4 2" xfId="12530" xr:uid="{81AA4F23-F156-4D60-88D2-DB512F99F06D}"/>
    <cellStyle name="Обычный 7 3 4 5" xfId="2781" xr:uid="{00000000-0005-0000-0000-0000D6100000}"/>
    <cellStyle name="Обычный 7 3 4 5 2" xfId="8798" xr:uid="{0BFF3EF9-B367-4B99-86E4-F8814C3E9DC9}"/>
    <cellStyle name="Обычный 7 3 4 6" xfId="7347" xr:uid="{B0341A88-16FD-4379-BF25-516042CA56F6}"/>
    <cellStyle name="Обычный 7 3 5" xfId="1532" xr:uid="{00000000-0005-0000-0000-0000D7100000}"/>
    <cellStyle name="Обычный 7 3 5 2" xfId="2993" xr:uid="{00000000-0005-0000-0000-0000D8100000}"/>
    <cellStyle name="Обычный 7 3 5 2 2" xfId="9010" xr:uid="{FFE7A932-8AE4-4271-B90A-CC1E000C5201}"/>
    <cellStyle name="Обычный 7 3 5 3" xfId="7554" xr:uid="{542B4B42-7DF3-4C79-A442-693E2517EF1B}"/>
    <cellStyle name="Обычный 7 3 6" xfId="4237" xr:uid="{00000000-0005-0000-0000-0000D9100000}"/>
    <cellStyle name="Обычный 7 3 6 2" xfId="10254" xr:uid="{9E6DE905-9A7C-4A37-B598-957BB9E9D20D}"/>
    <cellStyle name="Обычный 7 3 7" xfId="5481" xr:uid="{00000000-0005-0000-0000-0000DA100000}"/>
    <cellStyle name="Обычный 7 3 7 2" xfId="11498" xr:uid="{A2A2B1F1-03B5-4566-8070-1C21E23D39B1}"/>
    <cellStyle name="Обычный 7 3 8" xfId="1746" xr:uid="{00000000-0005-0000-0000-0000DB100000}"/>
    <cellStyle name="Обычный 7 3 8 2" xfId="7766" xr:uid="{C216825E-E9F5-4B9C-BD56-42AE69B13F51}"/>
    <cellStyle name="Обычный 7 3 9" xfId="6524" xr:uid="{00000000-0005-0000-0000-0000DC100000}"/>
    <cellStyle name="Обычный 7 3 9 2" xfId="12541" xr:uid="{3B8B816B-D29A-400A-A84B-90C29E734721}"/>
    <cellStyle name="Обычный 7 4" xfId="910" xr:uid="{00000000-0005-0000-0000-0000DD100000}"/>
    <cellStyle name="Обычный 7 4 2" xfId="1323" xr:uid="{00000000-0005-0000-0000-0000DE100000}"/>
    <cellStyle name="Обычный 7 4 2 2" xfId="4023" xr:uid="{00000000-0005-0000-0000-0000DF100000}"/>
    <cellStyle name="Обычный 7 4 2 2 2" xfId="10040" xr:uid="{B5A95A65-3EF8-4A36-9912-8AC08754FBDF}"/>
    <cellStyle name="Обычный 7 4 2 3" xfId="5267" xr:uid="{00000000-0005-0000-0000-0000E0100000}"/>
    <cellStyle name="Обычный 7 4 2 3 2" xfId="11284" xr:uid="{B0A6605B-5209-4522-9DF7-671E922FF01F}"/>
    <cellStyle name="Обычный 7 4 2 4" xfId="6511" xr:uid="{00000000-0005-0000-0000-0000E1100000}"/>
    <cellStyle name="Обычный 7 4 2 4 2" xfId="12528" xr:uid="{68ACED6B-1493-4DFF-878B-E95D07138690}"/>
    <cellStyle name="Обычный 7 4 2 5" xfId="2778" xr:uid="{00000000-0005-0000-0000-0000E2100000}"/>
    <cellStyle name="Обычный 7 4 2 5 2" xfId="8796" xr:uid="{77C539BE-CF97-4E04-AA9F-09A12D3EE9D5}"/>
    <cellStyle name="Обычный 7 4 2 6" xfId="7349" xr:uid="{E650064C-7298-4BAE-8BB0-D7160535DB57}"/>
    <cellStyle name="Обычный 7 4 3" xfId="3198" xr:uid="{00000000-0005-0000-0000-0000E3100000}"/>
    <cellStyle name="Обычный 7 4 3 2" xfId="9215" xr:uid="{6A60F216-2177-44C1-9B38-0B25E713A83C}"/>
    <cellStyle name="Обычный 7 4 4" xfId="4442" xr:uid="{00000000-0005-0000-0000-0000E4100000}"/>
    <cellStyle name="Обычный 7 4 4 2" xfId="10459" xr:uid="{2955621C-F08F-4C80-AD64-E721B07190B7}"/>
    <cellStyle name="Обычный 7 4 5" xfId="5686" xr:uid="{00000000-0005-0000-0000-0000E5100000}"/>
    <cellStyle name="Обычный 7 4 5 2" xfId="11703" xr:uid="{FB5C29E2-1257-4619-A1FF-D63DCA201DD3}"/>
    <cellStyle name="Обычный 7 4 6" xfId="1951" xr:uid="{00000000-0005-0000-0000-0000E6100000}"/>
    <cellStyle name="Обычный 7 4 6 2" xfId="7971" xr:uid="{7FB1F986-6202-43F0-8527-25D5477409A8}"/>
    <cellStyle name="Обычный 7 4 7" xfId="6939" xr:uid="{BBAFB358-77F4-4567-A022-25725DEC7EF1}"/>
    <cellStyle name="Обычный 7 5" xfId="703" xr:uid="{00000000-0005-0000-0000-0000E7100000}"/>
    <cellStyle name="Обычный 7 5 2" xfId="3609" xr:uid="{00000000-0005-0000-0000-0000E8100000}"/>
    <cellStyle name="Обычный 7 5 2 2" xfId="9626" xr:uid="{8EAE6878-01F0-4F86-8C45-D00A44D95DE2}"/>
    <cellStyle name="Обычный 7 5 3" xfId="4853" xr:uid="{00000000-0005-0000-0000-0000E9100000}"/>
    <cellStyle name="Обычный 7 5 3 2" xfId="10870" xr:uid="{65691636-A02B-4B28-B183-1630417F90C5}"/>
    <cellStyle name="Обычный 7 5 4" xfId="6097" xr:uid="{00000000-0005-0000-0000-0000EA100000}"/>
    <cellStyle name="Обычный 7 5 4 2" xfId="12114" xr:uid="{9A1CFADD-35BB-4A2D-A2B7-6DB0EE0C1764}"/>
    <cellStyle name="Обычный 7 5 5" xfId="2362" xr:uid="{00000000-0005-0000-0000-0000EB100000}"/>
    <cellStyle name="Обычный 7 5 5 2" xfId="8382" xr:uid="{05B7EAC1-00F0-408A-A8EE-B01EF6D7BD0B}"/>
    <cellStyle name="Обычный 7 5 6" xfId="6734" xr:uid="{C9147999-C1BC-4CCC-B002-114047504AD0}"/>
    <cellStyle name="Обычный 7 6" xfId="1118" xr:uid="{00000000-0005-0000-0000-0000EC100000}"/>
    <cellStyle name="Обычный 7 6 2" xfId="2773" xr:uid="{00000000-0005-0000-0000-0000ED100000}"/>
    <cellStyle name="Обычный 7 6 3" xfId="7144" xr:uid="{05FA22A4-7B76-4F82-96AE-AEDE90936E65}"/>
    <cellStyle name="Обычный 7 7" xfId="1527" xr:uid="{00000000-0005-0000-0000-0000EE100000}"/>
    <cellStyle name="Обычный 7 8" xfId="2787" xr:uid="{00000000-0005-0000-0000-0000EF100000}"/>
    <cellStyle name="Обычный 7 8 2" xfId="8804" xr:uid="{22DDAE8D-457F-4B1F-B9D5-8051F56823C8}"/>
    <cellStyle name="Обычный 7 9" xfId="4031" xr:uid="{00000000-0005-0000-0000-0000F0100000}"/>
    <cellStyle name="Обычный 7 9 2" xfId="10048" xr:uid="{AFC276F2-3CFB-4060-B3B2-636485793FD5}"/>
    <cellStyle name="Обычный 8" xfId="99" xr:uid="{00000000-0005-0000-0000-0000F1100000}"/>
    <cellStyle name="Обычный 8 10" xfId="6533" xr:uid="{3C73BB94-7219-4248-813B-F28D960F6037}"/>
    <cellStyle name="Обычный 8 2" xfId="121" xr:uid="{00000000-0005-0000-0000-0000F2100000}"/>
    <cellStyle name="Обычный 8 3" xfId="918" xr:uid="{00000000-0005-0000-0000-0000F3100000}"/>
    <cellStyle name="Обычный 8 3 2" xfId="1329" xr:uid="{00000000-0005-0000-0000-0000F4100000}"/>
    <cellStyle name="Обычный 8 3 2 2" xfId="3410" xr:uid="{00000000-0005-0000-0000-0000F5100000}"/>
    <cellStyle name="Обычный 8 3 2 2 2" xfId="9427" xr:uid="{1564AF31-8828-4E13-A7D7-DE362B769C03}"/>
    <cellStyle name="Обычный 8 3 2 3" xfId="4654" xr:uid="{00000000-0005-0000-0000-0000F6100000}"/>
    <cellStyle name="Обычный 8 3 2 3 2" xfId="10671" xr:uid="{133BF5F7-B86F-4B00-8ECF-B24909DF8C08}"/>
    <cellStyle name="Обычный 8 3 2 4" xfId="5898" xr:uid="{00000000-0005-0000-0000-0000F7100000}"/>
    <cellStyle name="Обычный 8 3 2 4 2" xfId="11915" xr:uid="{6FD72347-97C8-40C2-8E3F-E5682EE19ADD}"/>
    <cellStyle name="Обычный 8 3 2 5" xfId="2163" xr:uid="{00000000-0005-0000-0000-0000F8100000}"/>
    <cellStyle name="Обычный 8 3 2 5 2" xfId="8183" xr:uid="{58DA36B1-1CF1-4097-9747-95460A5C81D7}"/>
    <cellStyle name="Обычный 8 3 2 6" xfId="7355" xr:uid="{4026A0B3-133C-453E-880D-B17923B3EC9B}"/>
    <cellStyle name="Обычный 8 3 3" xfId="2574" xr:uid="{00000000-0005-0000-0000-0000F9100000}"/>
    <cellStyle name="Обычный 8 3 3 2" xfId="3821" xr:uid="{00000000-0005-0000-0000-0000FA100000}"/>
    <cellStyle name="Обычный 8 3 3 2 2" xfId="9838" xr:uid="{B5B54755-0828-4B72-819C-C13AD0A3A653}"/>
    <cellStyle name="Обычный 8 3 3 3" xfId="5065" xr:uid="{00000000-0005-0000-0000-0000FB100000}"/>
    <cellStyle name="Обычный 8 3 3 3 2" xfId="11082" xr:uid="{3B04AFB9-D68B-4226-9F94-7F750CDD4ACA}"/>
    <cellStyle name="Обычный 8 3 3 4" xfId="6309" xr:uid="{00000000-0005-0000-0000-0000FC100000}"/>
    <cellStyle name="Обычный 8 3 3 4 2" xfId="12326" xr:uid="{A1A6B0B6-4AA6-4CA4-BF29-9CE1ECB625BC}"/>
    <cellStyle name="Обычный 8 3 3 5" xfId="8594" xr:uid="{01466368-8C3D-4D70-9C0C-48D0A51EB0BE}"/>
    <cellStyle name="Обычный 8 3 4" xfId="2999" xr:uid="{00000000-0005-0000-0000-0000FD100000}"/>
    <cellStyle name="Обычный 8 3 4 2" xfId="9016" xr:uid="{500D01A0-E9A6-4625-96FB-B1137E8FEE3A}"/>
    <cellStyle name="Обычный 8 3 5" xfId="4243" xr:uid="{00000000-0005-0000-0000-0000FE100000}"/>
    <cellStyle name="Обычный 8 3 5 2" xfId="10260" xr:uid="{C3AA6ACE-5BFF-4B9E-8A1F-8E5DB03E37D3}"/>
    <cellStyle name="Обычный 8 3 6" xfId="5487" xr:uid="{00000000-0005-0000-0000-0000FF100000}"/>
    <cellStyle name="Обычный 8 3 6 2" xfId="11504" xr:uid="{BC091F1B-8281-4BCC-AB44-811F31262CA3}"/>
    <cellStyle name="Обычный 8 3 7" xfId="1752" xr:uid="{00000000-0005-0000-0000-000000110000}"/>
    <cellStyle name="Обычный 8 3 7 2" xfId="7772" xr:uid="{1C3FC215-D945-4455-95A3-363E471AEF60}"/>
    <cellStyle name="Обычный 8 3 8" xfId="6945" xr:uid="{773ED97F-9DF4-439A-8131-063305A416B4}"/>
    <cellStyle name="Обычный 8 4" xfId="710" xr:uid="{00000000-0005-0000-0000-000001110000}"/>
    <cellStyle name="Обычный 8 4 2" xfId="3204" xr:uid="{00000000-0005-0000-0000-000002110000}"/>
    <cellStyle name="Обычный 8 4 2 2" xfId="9221" xr:uid="{9533AF7D-55DF-4C42-A7F0-CD7F96F9956B}"/>
    <cellStyle name="Обычный 8 4 3" xfId="4448" xr:uid="{00000000-0005-0000-0000-000003110000}"/>
    <cellStyle name="Обычный 8 4 3 2" xfId="10465" xr:uid="{D0617F92-BC20-45A6-97A4-C689F17B905F}"/>
    <cellStyle name="Обычный 8 4 4" xfId="5692" xr:uid="{00000000-0005-0000-0000-000004110000}"/>
    <cellStyle name="Обычный 8 4 4 2" xfId="11709" xr:uid="{6C1C42D7-4F8C-43BE-8C62-B19C20382BBD}"/>
    <cellStyle name="Обычный 8 4 5" xfId="1957" xr:uid="{00000000-0005-0000-0000-000005110000}"/>
    <cellStyle name="Обычный 8 4 5 2" xfId="7977" xr:uid="{3A02088E-9AB9-4CDC-9F04-137EC4F7C392}"/>
    <cellStyle name="Обычный 8 4 6" xfId="6740" xr:uid="{223462E3-CE7C-4C91-B505-B2E7534D18DE}"/>
    <cellStyle name="Обычный 8 5" xfId="1124" xr:uid="{00000000-0005-0000-0000-000006110000}"/>
    <cellStyle name="Обычный 8 5 2" xfId="3615" xr:uid="{00000000-0005-0000-0000-000007110000}"/>
    <cellStyle name="Обычный 8 5 2 2" xfId="9632" xr:uid="{032315F7-9129-48A5-8735-D2A8F3B967C3}"/>
    <cellStyle name="Обычный 8 5 3" xfId="4859" xr:uid="{00000000-0005-0000-0000-000008110000}"/>
    <cellStyle name="Обычный 8 5 3 2" xfId="10876" xr:uid="{36985156-1E87-45C1-A31B-7167F095FE1E}"/>
    <cellStyle name="Обычный 8 5 4" xfId="6103" xr:uid="{00000000-0005-0000-0000-000009110000}"/>
    <cellStyle name="Обычный 8 5 4 2" xfId="12120" xr:uid="{5BAA6404-D87A-4080-9C0A-0E0FB83F9947}"/>
    <cellStyle name="Обычный 8 5 5" xfId="2368" xr:uid="{00000000-0005-0000-0000-00000A110000}"/>
    <cellStyle name="Обычный 8 5 5 2" xfId="8388" xr:uid="{B2F10B7A-B959-4BAB-9F29-DE769F8CB603}"/>
    <cellStyle name="Обычный 8 5 6" xfId="7150" xr:uid="{D7765AB9-39E3-4F2D-9891-6C846127E9AA}"/>
    <cellStyle name="Обычный 8 6" xfId="2793" xr:uid="{00000000-0005-0000-0000-00000B110000}"/>
    <cellStyle name="Обычный 8 6 2" xfId="8810" xr:uid="{E0512F60-03A7-4879-9105-A0C7EC4C68CD}"/>
    <cellStyle name="Обычный 8 7" xfId="4037" xr:uid="{00000000-0005-0000-0000-00000C110000}"/>
    <cellStyle name="Обычный 8 7 2" xfId="10054" xr:uid="{578FB978-9099-44C9-B542-64F5470F7140}"/>
    <cellStyle name="Обычный 8 8" xfId="5281" xr:uid="{00000000-0005-0000-0000-00000D110000}"/>
    <cellStyle name="Обычный 8 8 2" xfId="11298" xr:uid="{EFFD91AF-F9B5-437C-ACC9-3C890E2394C1}"/>
    <cellStyle name="Обычный 8 9" xfId="1545" xr:uid="{00000000-0005-0000-0000-00000E110000}"/>
    <cellStyle name="Обычный 8 9 2" xfId="7566" xr:uid="{84DD3CCB-4911-4786-BBC7-29B2615B1C66}"/>
    <cellStyle name="Обычный 9" xfId="100" xr:uid="{00000000-0005-0000-0000-00000F110000}"/>
    <cellStyle name="Обычный 9 10" xfId="4038" xr:uid="{00000000-0005-0000-0000-000010110000}"/>
    <cellStyle name="Обычный 9 10 2" xfId="10055" xr:uid="{40CDEFAD-44FA-4E0A-AB3A-CE72A5247B4D}"/>
    <cellStyle name="Обычный 9 11" xfId="5282" xr:uid="{00000000-0005-0000-0000-000011110000}"/>
    <cellStyle name="Обычный 9 11 2" xfId="11299" xr:uid="{4536483B-8BB3-4A43-85FF-3C79B16B7B91}"/>
    <cellStyle name="Обычный 9 12" xfId="1546" xr:uid="{00000000-0005-0000-0000-000012110000}"/>
    <cellStyle name="Обычный 9 12 2" xfId="7567" xr:uid="{E718DA25-8E66-4435-B8D0-820F8F8860D0}"/>
    <cellStyle name="Обычный 9 13" xfId="6534" xr:uid="{E8D73D7D-25D7-4082-B9BD-11A1AF2FC232}"/>
    <cellStyle name="Обычный 9 2" xfId="441" xr:uid="{00000000-0005-0000-0000-000013110000}"/>
    <cellStyle name="Обычный 9 2 10" xfId="5296" xr:uid="{00000000-0005-0000-0000-000014110000}"/>
    <cellStyle name="Обычный 9 2 10 2" xfId="11313" xr:uid="{5D21E462-18D1-43D8-873D-F6DB03D9DDC9}"/>
    <cellStyle name="Обычный 9 2 11" xfId="1560" xr:uid="{00000000-0005-0000-0000-000015110000}"/>
    <cellStyle name="Обычный 9 2 11 2" xfId="7581" xr:uid="{26AD9966-D888-4865-8125-025AA09CCED7}"/>
    <cellStyle name="Обычный 9 2 12" xfId="6548" xr:uid="{C10DE8DC-50AE-4AEB-873A-4673E86AF999}"/>
    <cellStyle name="Обычный 9 2 2" xfId="442" xr:uid="{00000000-0005-0000-0000-000016110000}"/>
    <cellStyle name="Обычный 9 2 2 10" xfId="5297" xr:uid="{00000000-0005-0000-0000-000017110000}"/>
    <cellStyle name="Обычный 9 2 2 10 2" xfId="11314" xr:uid="{EAC357EF-9899-4500-9B20-94A4BE3B3D86}"/>
    <cellStyle name="Обычный 9 2 2 11" xfId="1561" xr:uid="{00000000-0005-0000-0000-000018110000}"/>
    <cellStyle name="Обычный 9 2 2 11 2" xfId="7582" xr:uid="{2DF63B1D-6A00-45BD-8FEB-0CBC7589BFC4}"/>
    <cellStyle name="Обычный 9 2 2 12" xfId="6549" xr:uid="{B3D140AE-0EC7-42BD-98FD-1098F23E5491}"/>
    <cellStyle name="Обычный 9 2 2 2" xfId="443" xr:uid="{00000000-0005-0000-0000-000019110000}"/>
    <cellStyle name="Обычный 9 2 2 2 10" xfId="6550" xr:uid="{6EC3C7FA-EE03-4A71-8391-7EF8A127C39A}"/>
    <cellStyle name="Обычный 9 2 2 2 2" xfId="444" xr:uid="{00000000-0005-0000-0000-00001A110000}"/>
    <cellStyle name="Обычный 9 2 2 2 2 2" xfId="937" xr:uid="{00000000-0005-0000-0000-00001B110000}"/>
    <cellStyle name="Обычный 9 2 2 2 2 2 2" xfId="1347" xr:uid="{00000000-0005-0000-0000-00001C110000}"/>
    <cellStyle name="Обычный 9 2 2 2 2 2 2 2" xfId="3428" xr:uid="{00000000-0005-0000-0000-00001D110000}"/>
    <cellStyle name="Обычный 9 2 2 2 2 2 2 2 2" xfId="9445" xr:uid="{8F30F6D8-5913-434D-97F7-1E7CF9D71A7E}"/>
    <cellStyle name="Обычный 9 2 2 2 2 2 2 3" xfId="4672" xr:uid="{00000000-0005-0000-0000-00001E110000}"/>
    <cellStyle name="Обычный 9 2 2 2 2 2 2 3 2" xfId="10689" xr:uid="{06599A21-E023-4850-A45D-F1EFFAA42EFA}"/>
    <cellStyle name="Обычный 9 2 2 2 2 2 2 4" xfId="5916" xr:uid="{00000000-0005-0000-0000-00001F110000}"/>
    <cellStyle name="Обычный 9 2 2 2 2 2 2 4 2" xfId="11933" xr:uid="{9D5AECCB-7365-4862-B580-63CC639F0C48}"/>
    <cellStyle name="Обычный 9 2 2 2 2 2 2 5" xfId="2181" xr:uid="{00000000-0005-0000-0000-000020110000}"/>
    <cellStyle name="Обычный 9 2 2 2 2 2 2 5 2" xfId="8201" xr:uid="{52FF06DE-794E-440C-9878-DB15DD2DE7AE}"/>
    <cellStyle name="Обычный 9 2 2 2 2 2 2 6" xfId="7373" xr:uid="{C455C8A5-044D-4F45-9F32-1A871E03341F}"/>
    <cellStyle name="Обычный 9 2 2 2 2 2 3" xfId="2592" xr:uid="{00000000-0005-0000-0000-000021110000}"/>
    <cellStyle name="Обычный 9 2 2 2 2 2 3 2" xfId="3839" xr:uid="{00000000-0005-0000-0000-000022110000}"/>
    <cellStyle name="Обычный 9 2 2 2 2 2 3 2 2" xfId="9856" xr:uid="{472150A8-32D8-4DDF-8DEA-1E16A4BF2603}"/>
    <cellStyle name="Обычный 9 2 2 2 2 2 3 3" xfId="5083" xr:uid="{00000000-0005-0000-0000-000023110000}"/>
    <cellStyle name="Обычный 9 2 2 2 2 2 3 3 2" xfId="11100" xr:uid="{D597BCD5-3ECC-434D-B140-70DCD70AB0ED}"/>
    <cellStyle name="Обычный 9 2 2 2 2 2 3 4" xfId="6327" xr:uid="{00000000-0005-0000-0000-000024110000}"/>
    <cellStyle name="Обычный 9 2 2 2 2 2 3 4 2" xfId="12344" xr:uid="{EC4F77DB-D038-486E-9BEB-2488219F1FA0}"/>
    <cellStyle name="Обычный 9 2 2 2 2 2 3 5" xfId="8612" xr:uid="{3C65287D-385D-4A3E-BFE5-41AE1CF494DE}"/>
    <cellStyle name="Обычный 9 2 2 2 2 2 4" xfId="3017" xr:uid="{00000000-0005-0000-0000-000025110000}"/>
    <cellStyle name="Обычный 9 2 2 2 2 2 4 2" xfId="9034" xr:uid="{2F037061-23BE-4747-837F-D4221C1D86DA}"/>
    <cellStyle name="Обычный 9 2 2 2 2 2 5" xfId="4261" xr:uid="{00000000-0005-0000-0000-000026110000}"/>
    <cellStyle name="Обычный 9 2 2 2 2 2 5 2" xfId="10278" xr:uid="{ACEB0BC0-7618-4BA1-9C58-49297B042CB7}"/>
    <cellStyle name="Обычный 9 2 2 2 2 2 6" xfId="5505" xr:uid="{00000000-0005-0000-0000-000027110000}"/>
    <cellStyle name="Обычный 9 2 2 2 2 2 6 2" xfId="11522" xr:uid="{701FF5B3-9A3A-403C-92F7-15C67051ACCC}"/>
    <cellStyle name="Обычный 9 2 2 2 2 2 7" xfId="1770" xr:uid="{00000000-0005-0000-0000-000028110000}"/>
    <cellStyle name="Обычный 9 2 2 2 2 2 7 2" xfId="7790" xr:uid="{21CB339B-74E8-449B-B76B-1DFB1DC75889}"/>
    <cellStyle name="Обычный 9 2 2 2 2 2 8" xfId="6963" xr:uid="{1370E0CA-534A-4BA1-A7AE-29C019AE632E}"/>
    <cellStyle name="Обычный 9 2 2 2 2 3" xfId="729" xr:uid="{00000000-0005-0000-0000-000029110000}"/>
    <cellStyle name="Обычный 9 2 2 2 2 3 2" xfId="3222" xr:uid="{00000000-0005-0000-0000-00002A110000}"/>
    <cellStyle name="Обычный 9 2 2 2 2 3 2 2" xfId="9239" xr:uid="{26E93419-2AE8-4521-A302-29C5CE0348B8}"/>
    <cellStyle name="Обычный 9 2 2 2 2 3 3" xfId="4466" xr:uid="{00000000-0005-0000-0000-00002B110000}"/>
    <cellStyle name="Обычный 9 2 2 2 2 3 3 2" xfId="10483" xr:uid="{046E2AF9-113A-4C0B-8D13-DCECF6B6D7D5}"/>
    <cellStyle name="Обычный 9 2 2 2 2 3 4" xfId="5710" xr:uid="{00000000-0005-0000-0000-00002C110000}"/>
    <cellStyle name="Обычный 9 2 2 2 2 3 4 2" xfId="11727" xr:uid="{0D337F9F-AE6A-4E6F-BEF1-650E224B092D}"/>
    <cellStyle name="Обычный 9 2 2 2 2 3 5" xfId="1975" xr:uid="{00000000-0005-0000-0000-00002D110000}"/>
    <cellStyle name="Обычный 9 2 2 2 2 3 5 2" xfId="7995" xr:uid="{1354178D-F78D-4C3A-AD4D-17826E0A0DFD}"/>
    <cellStyle name="Обычный 9 2 2 2 2 3 6" xfId="6758" xr:uid="{B0DB50C9-9CB0-4F0E-8DFD-8D659A443F7D}"/>
    <cellStyle name="Обычный 9 2 2 2 2 4" xfId="1142" xr:uid="{00000000-0005-0000-0000-00002E110000}"/>
    <cellStyle name="Обычный 9 2 2 2 2 4 2" xfId="3633" xr:uid="{00000000-0005-0000-0000-00002F110000}"/>
    <cellStyle name="Обычный 9 2 2 2 2 4 2 2" xfId="9650" xr:uid="{7248B350-DDCB-4CB0-96C5-E06720937A0F}"/>
    <cellStyle name="Обычный 9 2 2 2 2 4 3" xfId="4877" xr:uid="{00000000-0005-0000-0000-000030110000}"/>
    <cellStyle name="Обычный 9 2 2 2 2 4 3 2" xfId="10894" xr:uid="{B3227569-558C-4EA3-B558-F27AC816CEA8}"/>
    <cellStyle name="Обычный 9 2 2 2 2 4 4" xfId="6121" xr:uid="{00000000-0005-0000-0000-000031110000}"/>
    <cellStyle name="Обычный 9 2 2 2 2 4 4 2" xfId="12138" xr:uid="{775F36A3-FAF9-4397-99AB-52C33FC99FAE}"/>
    <cellStyle name="Обычный 9 2 2 2 2 4 5" xfId="2386" xr:uid="{00000000-0005-0000-0000-000032110000}"/>
    <cellStyle name="Обычный 9 2 2 2 2 4 5 2" xfId="8406" xr:uid="{AA96025E-4422-4C0D-AE0D-A7E181D0DBEA}"/>
    <cellStyle name="Обычный 9 2 2 2 2 4 6" xfId="7168" xr:uid="{D08DB03B-29C9-47CF-AABE-1658460C0BD9}"/>
    <cellStyle name="Обычный 9 2 2 2 2 5" xfId="2811" xr:uid="{00000000-0005-0000-0000-000033110000}"/>
    <cellStyle name="Обычный 9 2 2 2 2 5 2" xfId="8828" xr:uid="{6D4E54AF-498B-4A0C-ACFD-7BD161D1CB8D}"/>
    <cellStyle name="Обычный 9 2 2 2 2 6" xfId="4055" xr:uid="{00000000-0005-0000-0000-000034110000}"/>
    <cellStyle name="Обычный 9 2 2 2 2 6 2" xfId="10072" xr:uid="{B0E146A6-3C1E-49F1-BC6B-9919F9AA75F4}"/>
    <cellStyle name="Обычный 9 2 2 2 2 7" xfId="5299" xr:uid="{00000000-0005-0000-0000-000035110000}"/>
    <cellStyle name="Обычный 9 2 2 2 2 7 2" xfId="11316" xr:uid="{A3443663-989D-43BC-A65A-651085B9EE01}"/>
    <cellStyle name="Обычный 9 2 2 2 2 8" xfId="1563" xr:uid="{00000000-0005-0000-0000-000036110000}"/>
    <cellStyle name="Обычный 9 2 2 2 2 8 2" xfId="7584" xr:uid="{CA1753BB-B904-4175-93C2-ADF6168DF2E5}"/>
    <cellStyle name="Обычный 9 2 2 2 2 9" xfId="6551" xr:uid="{443F3E90-6A84-4D50-A92D-4325CE45BC9E}"/>
    <cellStyle name="Обычный 9 2 2 2 3" xfId="936" xr:uid="{00000000-0005-0000-0000-000037110000}"/>
    <cellStyle name="Обычный 9 2 2 2 3 2" xfId="1346" xr:uid="{00000000-0005-0000-0000-000038110000}"/>
    <cellStyle name="Обычный 9 2 2 2 3 2 2" xfId="3427" xr:uid="{00000000-0005-0000-0000-000039110000}"/>
    <cellStyle name="Обычный 9 2 2 2 3 2 2 2" xfId="9444" xr:uid="{C9789E21-D689-4841-9381-F065706AB494}"/>
    <cellStyle name="Обычный 9 2 2 2 3 2 3" xfId="4671" xr:uid="{00000000-0005-0000-0000-00003A110000}"/>
    <cellStyle name="Обычный 9 2 2 2 3 2 3 2" xfId="10688" xr:uid="{D1B867BC-85D0-460C-8362-DB6EC3A50B30}"/>
    <cellStyle name="Обычный 9 2 2 2 3 2 4" xfId="5915" xr:uid="{00000000-0005-0000-0000-00003B110000}"/>
    <cellStyle name="Обычный 9 2 2 2 3 2 4 2" xfId="11932" xr:uid="{E2C7A14F-849B-4188-AFDE-5D4A100A6E35}"/>
    <cellStyle name="Обычный 9 2 2 2 3 2 5" xfId="2180" xr:uid="{00000000-0005-0000-0000-00003C110000}"/>
    <cellStyle name="Обычный 9 2 2 2 3 2 5 2" xfId="8200" xr:uid="{4FF2D15E-5146-4592-8B4E-661CC4712A8B}"/>
    <cellStyle name="Обычный 9 2 2 2 3 2 6" xfId="7372" xr:uid="{286E71CE-65C3-4B7C-B964-2D9C9D7EF53E}"/>
    <cellStyle name="Обычный 9 2 2 2 3 3" xfId="2591" xr:uid="{00000000-0005-0000-0000-00003D110000}"/>
    <cellStyle name="Обычный 9 2 2 2 3 3 2" xfId="3838" xr:uid="{00000000-0005-0000-0000-00003E110000}"/>
    <cellStyle name="Обычный 9 2 2 2 3 3 2 2" xfId="9855" xr:uid="{9A673A72-0D8F-43D2-8928-39250FFE76FE}"/>
    <cellStyle name="Обычный 9 2 2 2 3 3 3" xfId="5082" xr:uid="{00000000-0005-0000-0000-00003F110000}"/>
    <cellStyle name="Обычный 9 2 2 2 3 3 3 2" xfId="11099" xr:uid="{620BAA19-7622-4C47-BFBF-05AB1D2359A6}"/>
    <cellStyle name="Обычный 9 2 2 2 3 3 4" xfId="6326" xr:uid="{00000000-0005-0000-0000-000040110000}"/>
    <cellStyle name="Обычный 9 2 2 2 3 3 4 2" xfId="12343" xr:uid="{730AD7EF-3560-4211-9183-DDB50D74457E}"/>
    <cellStyle name="Обычный 9 2 2 2 3 3 5" xfId="8611" xr:uid="{5D0EADD6-9F61-4A22-87E0-2141E889756F}"/>
    <cellStyle name="Обычный 9 2 2 2 3 4" xfId="3016" xr:uid="{00000000-0005-0000-0000-000041110000}"/>
    <cellStyle name="Обычный 9 2 2 2 3 4 2" xfId="9033" xr:uid="{F1B9F9A8-F94A-4073-AD12-30786C1C378C}"/>
    <cellStyle name="Обычный 9 2 2 2 3 5" xfId="4260" xr:uid="{00000000-0005-0000-0000-000042110000}"/>
    <cellStyle name="Обычный 9 2 2 2 3 5 2" xfId="10277" xr:uid="{E024027B-B482-42C4-9C2D-750A67F0BD48}"/>
    <cellStyle name="Обычный 9 2 2 2 3 6" xfId="5504" xr:uid="{00000000-0005-0000-0000-000043110000}"/>
    <cellStyle name="Обычный 9 2 2 2 3 6 2" xfId="11521" xr:uid="{37E897B1-9C6A-46F5-9849-8152CA8109F0}"/>
    <cellStyle name="Обычный 9 2 2 2 3 7" xfId="1769" xr:uid="{00000000-0005-0000-0000-000044110000}"/>
    <cellStyle name="Обычный 9 2 2 2 3 7 2" xfId="7789" xr:uid="{96BE42EC-FD78-4B94-A9F1-7DABF7A4978E}"/>
    <cellStyle name="Обычный 9 2 2 2 3 8" xfId="6962" xr:uid="{3BA94CF2-F522-4E8C-8C61-C27A938EFFF4}"/>
    <cellStyle name="Обычный 9 2 2 2 4" xfId="728" xr:uid="{00000000-0005-0000-0000-000045110000}"/>
    <cellStyle name="Обычный 9 2 2 2 4 2" xfId="3221" xr:uid="{00000000-0005-0000-0000-000046110000}"/>
    <cellStyle name="Обычный 9 2 2 2 4 2 2" xfId="9238" xr:uid="{18E527C3-6656-440B-B96A-A6F9734021C0}"/>
    <cellStyle name="Обычный 9 2 2 2 4 3" xfId="4465" xr:uid="{00000000-0005-0000-0000-000047110000}"/>
    <cellStyle name="Обычный 9 2 2 2 4 3 2" xfId="10482" xr:uid="{0576E9FD-AAA9-4592-9C8C-2BB42CC1D3DE}"/>
    <cellStyle name="Обычный 9 2 2 2 4 4" xfId="5709" xr:uid="{00000000-0005-0000-0000-000048110000}"/>
    <cellStyle name="Обычный 9 2 2 2 4 4 2" xfId="11726" xr:uid="{3E84C08B-2DE3-4E2C-A9A3-4EB07B819C26}"/>
    <cellStyle name="Обычный 9 2 2 2 4 5" xfId="1974" xr:uid="{00000000-0005-0000-0000-000049110000}"/>
    <cellStyle name="Обычный 9 2 2 2 4 5 2" xfId="7994" xr:uid="{164053B0-8ACB-4742-ADF7-AC4ABE33C704}"/>
    <cellStyle name="Обычный 9 2 2 2 4 6" xfId="6757" xr:uid="{BEE4D5F2-9117-414C-A28C-AE87BF6D5307}"/>
    <cellStyle name="Обычный 9 2 2 2 5" xfId="1141" xr:uid="{00000000-0005-0000-0000-00004A110000}"/>
    <cellStyle name="Обычный 9 2 2 2 5 2" xfId="3632" xr:uid="{00000000-0005-0000-0000-00004B110000}"/>
    <cellStyle name="Обычный 9 2 2 2 5 2 2" xfId="9649" xr:uid="{CBF8298D-77A8-44F1-97FB-682828633FD3}"/>
    <cellStyle name="Обычный 9 2 2 2 5 3" xfId="4876" xr:uid="{00000000-0005-0000-0000-00004C110000}"/>
    <cellStyle name="Обычный 9 2 2 2 5 3 2" xfId="10893" xr:uid="{3350EC75-FBF2-4FC2-AC55-6AF599C17584}"/>
    <cellStyle name="Обычный 9 2 2 2 5 4" xfId="6120" xr:uid="{00000000-0005-0000-0000-00004D110000}"/>
    <cellStyle name="Обычный 9 2 2 2 5 4 2" xfId="12137" xr:uid="{963D8FDB-0AE1-4EA9-8249-E9787BC786E5}"/>
    <cellStyle name="Обычный 9 2 2 2 5 5" xfId="2385" xr:uid="{00000000-0005-0000-0000-00004E110000}"/>
    <cellStyle name="Обычный 9 2 2 2 5 5 2" xfId="8405" xr:uid="{37CBBCB1-F951-42A9-85EA-F13D79F2917B}"/>
    <cellStyle name="Обычный 9 2 2 2 5 6" xfId="7167" xr:uid="{C4D57CB0-0304-40FD-AF2F-C15259A86473}"/>
    <cellStyle name="Обычный 9 2 2 2 6" xfId="2810" xr:uid="{00000000-0005-0000-0000-00004F110000}"/>
    <cellStyle name="Обычный 9 2 2 2 6 2" xfId="8827" xr:uid="{2FE4AB84-FFB5-4D5E-9DEF-0C29FDECCF79}"/>
    <cellStyle name="Обычный 9 2 2 2 7" xfId="4054" xr:uid="{00000000-0005-0000-0000-000050110000}"/>
    <cellStyle name="Обычный 9 2 2 2 7 2" xfId="10071" xr:uid="{DB3E12B0-A4C1-4180-837D-E73E687EBADE}"/>
    <cellStyle name="Обычный 9 2 2 2 8" xfId="5298" xr:uid="{00000000-0005-0000-0000-000051110000}"/>
    <cellStyle name="Обычный 9 2 2 2 8 2" xfId="11315" xr:uid="{7E10F3AA-806D-4277-96CF-B952A7354204}"/>
    <cellStyle name="Обычный 9 2 2 2 9" xfId="1562" xr:uid="{00000000-0005-0000-0000-000052110000}"/>
    <cellStyle name="Обычный 9 2 2 2 9 2" xfId="7583" xr:uid="{106E5919-7E9D-40FF-9B72-5C4A20BFFF77}"/>
    <cellStyle name="Обычный 9 2 2 3" xfId="445" xr:uid="{00000000-0005-0000-0000-000053110000}"/>
    <cellStyle name="Обычный 9 2 2 3 2" xfId="938" xr:uid="{00000000-0005-0000-0000-000054110000}"/>
    <cellStyle name="Обычный 9 2 2 3 2 2" xfId="1348" xr:uid="{00000000-0005-0000-0000-000055110000}"/>
    <cellStyle name="Обычный 9 2 2 3 2 2 2" xfId="3429" xr:uid="{00000000-0005-0000-0000-000056110000}"/>
    <cellStyle name="Обычный 9 2 2 3 2 2 2 2" xfId="9446" xr:uid="{9A6974E2-7B44-465C-954E-2078CFA5465B}"/>
    <cellStyle name="Обычный 9 2 2 3 2 2 3" xfId="4673" xr:uid="{00000000-0005-0000-0000-000057110000}"/>
    <cellStyle name="Обычный 9 2 2 3 2 2 3 2" xfId="10690" xr:uid="{87A0F89E-469C-45BF-85DD-22387C471523}"/>
    <cellStyle name="Обычный 9 2 2 3 2 2 4" xfId="5917" xr:uid="{00000000-0005-0000-0000-000058110000}"/>
    <cellStyle name="Обычный 9 2 2 3 2 2 4 2" xfId="11934" xr:uid="{19840C6D-546F-4E01-ABF5-81B77FDB5B29}"/>
    <cellStyle name="Обычный 9 2 2 3 2 2 5" xfId="2182" xr:uid="{00000000-0005-0000-0000-000059110000}"/>
    <cellStyle name="Обычный 9 2 2 3 2 2 5 2" xfId="8202" xr:uid="{5AEC7ADA-8BAB-4C6A-B4C4-C51FCF3129BB}"/>
    <cellStyle name="Обычный 9 2 2 3 2 2 6" xfId="7374" xr:uid="{080286A4-DDDF-4AA0-8598-CC626E522F92}"/>
    <cellStyle name="Обычный 9 2 2 3 2 3" xfId="2593" xr:uid="{00000000-0005-0000-0000-00005A110000}"/>
    <cellStyle name="Обычный 9 2 2 3 2 3 2" xfId="3840" xr:uid="{00000000-0005-0000-0000-00005B110000}"/>
    <cellStyle name="Обычный 9 2 2 3 2 3 2 2" xfId="9857" xr:uid="{660C2DE0-C465-4E8C-97D4-E15F113CA2FA}"/>
    <cellStyle name="Обычный 9 2 2 3 2 3 3" xfId="5084" xr:uid="{00000000-0005-0000-0000-00005C110000}"/>
    <cellStyle name="Обычный 9 2 2 3 2 3 3 2" xfId="11101" xr:uid="{76F26886-8FD8-4B95-8F52-C49E5ACA6E6C}"/>
    <cellStyle name="Обычный 9 2 2 3 2 3 4" xfId="6328" xr:uid="{00000000-0005-0000-0000-00005D110000}"/>
    <cellStyle name="Обычный 9 2 2 3 2 3 4 2" xfId="12345" xr:uid="{79F1EC19-10E2-421B-9518-6B234287A43F}"/>
    <cellStyle name="Обычный 9 2 2 3 2 3 5" xfId="8613" xr:uid="{B96B2D68-D761-4F4C-8630-61224020D03A}"/>
    <cellStyle name="Обычный 9 2 2 3 2 4" xfId="3018" xr:uid="{00000000-0005-0000-0000-00005E110000}"/>
    <cellStyle name="Обычный 9 2 2 3 2 4 2" xfId="9035" xr:uid="{FDB81C25-D239-4F71-9886-4A4514CC304F}"/>
    <cellStyle name="Обычный 9 2 2 3 2 5" xfId="4262" xr:uid="{00000000-0005-0000-0000-00005F110000}"/>
    <cellStyle name="Обычный 9 2 2 3 2 5 2" xfId="10279" xr:uid="{E43ECCBA-8B90-4911-9687-EC98CD7102CB}"/>
    <cellStyle name="Обычный 9 2 2 3 2 6" xfId="5506" xr:uid="{00000000-0005-0000-0000-000060110000}"/>
    <cellStyle name="Обычный 9 2 2 3 2 6 2" xfId="11523" xr:uid="{498F3736-C37D-40F2-AFB8-FC01AEA25A52}"/>
    <cellStyle name="Обычный 9 2 2 3 2 7" xfId="1771" xr:uid="{00000000-0005-0000-0000-000061110000}"/>
    <cellStyle name="Обычный 9 2 2 3 2 7 2" xfId="7791" xr:uid="{A482D95F-0B40-4ED9-BB63-B9AF50680CCF}"/>
    <cellStyle name="Обычный 9 2 2 3 2 8" xfId="6964" xr:uid="{F856DDA8-AC45-479A-A85E-3DCBC090F9FE}"/>
    <cellStyle name="Обычный 9 2 2 3 3" xfId="730" xr:uid="{00000000-0005-0000-0000-000062110000}"/>
    <cellStyle name="Обычный 9 2 2 3 3 2" xfId="3223" xr:uid="{00000000-0005-0000-0000-000063110000}"/>
    <cellStyle name="Обычный 9 2 2 3 3 2 2" xfId="9240" xr:uid="{074417B9-176A-4E21-8F90-F48B58ADF584}"/>
    <cellStyle name="Обычный 9 2 2 3 3 3" xfId="4467" xr:uid="{00000000-0005-0000-0000-000064110000}"/>
    <cellStyle name="Обычный 9 2 2 3 3 3 2" xfId="10484" xr:uid="{91563743-F63C-464A-9D92-82D8E6CFABF6}"/>
    <cellStyle name="Обычный 9 2 2 3 3 4" xfId="5711" xr:uid="{00000000-0005-0000-0000-000065110000}"/>
    <cellStyle name="Обычный 9 2 2 3 3 4 2" xfId="11728" xr:uid="{A64FCDE6-A686-4F75-B589-ACACBE3B0F3D}"/>
    <cellStyle name="Обычный 9 2 2 3 3 5" xfId="1976" xr:uid="{00000000-0005-0000-0000-000066110000}"/>
    <cellStyle name="Обычный 9 2 2 3 3 5 2" xfId="7996" xr:uid="{60F158DB-EB08-4AB2-8E20-9A71B07ABACE}"/>
    <cellStyle name="Обычный 9 2 2 3 3 6" xfId="6759" xr:uid="{2DC05D81-C88C-4281-9DDD-B476E4E8D500}"/>
    <cellStyle name="Обычный 9 2 2 3 4" xfId="1143" xr:uid="{00000000-0005-0000-0000-000067110000}"/>
    <cellStyle name="Обычный 9 2 2 3 4 2" xfId="3634" xr:uid="{00000000-0005-0000-0000-000068110000}"/>
    <cellStyle name="Обычный 9 2 2 3 4 2 2" xfId="9651" xr:uid="{DFFC67A6-258E-487D-A421-7A490426CAB0}"/>
    <cellStyle name="Обычный 9 2 2 3 4 3" xfId="4878" xr:uid="{00000000-0005-0000-0000-000069110000}"/>
    <cellStyle name="Обычный 9 2 2 3 4 3 2" xfId="10895" xr:uid="{E4660630-E196-4359-8499-8CB45A500EE2}"/>
    <cellStyle name="Обычный 9 2 2 3 4 4" xfId="6122" xr:uid="{00000000-0005-0000-0000-00006A110000}"/>
    <cellStyle name="Обычный 9 2 2 3 4 4 2" xfId="12139" xr:uid="{A8E53794-4ACE-462A-AEE7-71C7B37D21B9}"/>
    <cellStyle name="Обычный 9 2 2 3 4 5" xfId="2387" xr:uid="{00000000-0005-0000-0000-00006B110000}"/>
    <cellStyle name="Обычный 9 2 2 3 4 5 2" xfId="8407" xr:uid="{B113A88B-82A3-4BDE-B1F5-2DDCB2092054}"/>
    <cellStyle name="Обычный 9 2 2 3 4 6" xfId="7169" xr:uid="{28DF8EC3-667B-4428-8B24-00E591DEAC44}"/>
    <cellStyle name="Обычный 9 2 2 3 5" xfId="2812" xr:uid="{00000000-0005-0000-0000-00006C110000}"/>
    <cellStyle name="Обычный 9 2 2 3 5 2" xfId="8829" xr:uid="{9AC62CC8-05A9-49BC-B3C2-FC1335955669}"/>
    <cellStyle name="Обычный 9 2 2 3 6" xfId="4056" xr:uid="{00000000-0005-0000-0000-00006D110000}"/>
    <cellStyle name="Обычный 9 2 2 3 6 2" xfId="10073" xr:uid="{C6501DFD-991F-4D92-973E-25164C5C9871}"/>
    <cellStyle name="Обычный 9 2 2 3 7" xfId="5300" xr:uid="{00000000-0005-0000-0000-00006E110000}"/>
    <cellStyle name="Обычный 9 2 2 3 7 2" xfId="11317" xr:uid="{FE978721-C027-4A16-A7A1-429645DBE5FD}"/>
    <cellStyle name="Обычный 9 2 2 3 8" xfId="1564" xr:uid="{00000000-0005-0000-0000-00006F110000}"/>
    <cellStyle name="Обычный 9 2 2 3 8 2" xfId="7585" xr:uid="{B775E465-0567-4040-86E0-B3B34FE642B0}"/>
    <cellStyle name="Обычный 9 2 2 3 9" xfId="6552" xr:uid="{6BAF97D9-DA17-4E9F-AFE2-D6049EC89BBB}"/>
    <cellStyle name="Обычный 9 2 2 4" xfId="649" xr:uid="{00000000-0005-0000-0000-000070110000}"/>
    <cellStyle name="Обычный 9 2 2 4 2" xfId="1077" xr:uid="{00000000-0005-0000-0000-000071110000}"/>
    <cellStyle name="Обычный 9 2 2 4 2 2" xfId="1487" xr:uid="{00000000-0005-0000-0000-000072110000}"/>
    <cellStyle name="Обычный 9 2 2 4 2 2 2" xfId="3568" xr:uid="{00000000-0005-0000-0000-000073110000}"/>
    <cellStyle name="Обычный 9 2 2 4 2 2 2 2" xfId="9585" xr:uid="{81A64DB5-596E-466A-9A5D-A5C8C47979A7}"/>
    <cellStyle name="Обычный 9 2 2 4 2 2 3" xfId="4812" xr:uid="{00000000-0005-0000-0000-000074110000}"/>
    <cellStyle name="Обычный 9 2 2 4 2 2 3 2" xfId="10829" xr:uid="{F36BF31D-9AB0-448E-8E3F-020D8576C979}"/>
    <cellStyle name="Обычный 9 2 2 4 2 2 4" xfId="6056" xr:uid="{00000000-0005-0000-0000-000075110000}"/>
    <cellStyle name="Обычный 9 2 2 4 2 2 4 2" xfId="12073" xr:uid="{1236E3A3-9DF6-4208-A6E4-9B53B8C2B9CD}"/>
    <cellStyle name="Обычный 9 2 2 4 2 2 5" xfId="2321" xr:uid="{00000000-0005-0000-0000-000076110000}"/>
    <cellStyle name="Обычный 9 2 2 4 2 2 5 2" xfId="8341" xr:uid="{82C26203-E53A-4D69-9B48-1E0BE8E30FC8}"/>
    <cellStyle name="Обычный 9 2 2 4 2 2 6" xfId="7513" xr:uid="{20D86CC4-8F2B-421E-A45C-39A98C49790C}"/>
    <cellStyle name="Обычный 9 2 2 4 2 3" xfId="2732" xr:uid="{00000000-0005-0000-0000-000077110000}"/>
    <cellStyle name="Обычный 9 2 2 4 2 3 2" xfId="3979" xr:uid="{00000000-0005-0000-0000-000078110000}"/>
    <cellStyle name="Обычный 9 2 2 4 2 3 2 2" xfId="9996" xr:uid="{478489AF-1510-4229-8A41-7D14F430FA74}"/>
    <cellStyle name="Обычный 9 2 2 4 2 3 3" xfId="5223" xr:uid="{00000000-0005-0000-0000-000079110000}"/>
    <cellStyle name="Обычный 9 2 2 4 2 3 3 2" xfId="11240" xr:uid="{CAE77813-4EC4-421E-A27E-185A64D3D5B6}"/>
    <cellStyle name="Обычный 9 2 2 4 2 3 4" xfId="6467" xr:uid="{00000000-0005-0000-0000-00007A110000}"/>
    <cellStyle name="Обычный 9 2 2 4 2 3 4 2" xfId="12484" xr:uid="{3BF9519C-A692-4A88-8C9F-6692A17A550E}"/>
    <cellStyle name="Обычный 9 2 2 4 2 3 5" xfId="8752" xr:uid="{8174CB5E-7478-403C-8839-FDCC837423E3}"/>
    <cellStyle name="Обычный 9 2 2 4 2 4" xfId="3157" xr:uid="{00000000-0005-0000-0000-00007B110000}"/>
    <cellStyle name="Обычный 9 2 2 4 2 4 2" xfId="9174" xr:uid="{A2ED14A6-6BA4-4B79-B72A-CD1DB59E6CFF}"/>
    <cellStyle name="Обычный 9 2 2 4 2 5" xfId="4401" xr:uid="{00000000-0005-0000-0000-00007C110000}"/>
    <cellStyle name="Обычный 9 2 2 4 2 5 2" xfId="10418" xr:uid="{78F46759-6CA4-41EC-830B-A730CC36D9E4}"/>
    <cellStyle name="Обычный 9 2 2 4 2 6" xfId="5645" xr:uid="{00000000-0005-0000-0000-00007D110000}"/>
    <cellStyle name="Обычный 9 2 2 4 2 6 2" xfId="11662" xr:uid="{16D0147F-2706-49F7-8816-BE396653B9C3}"/>
    <cellStyle name="Обычный 9 2 2 4 2 7" xfId="1910" xr:uid="{00000000-0005-0000-0000-00007E110000}"/>
    <cellStyle name="Обычный 9 2 2 4 2 7 2" xfId="7930" xr:uid="{8B4569DC-563D-4BEA-8E7A-3ECDBA4C9368}"/>
    <cellStyle name="Обычный 9 2 2 4 2 8" xfId="7103" xr:uid="{CBE02AD7-7769-4A3D-B415-B6776D9ECAA6}"/>
    <cellStyle name="Обычный 9 2 2 4 3" xfId="869" xr:uid="{00000000-0005-0000-0000-00007F110000}"/>
    <cellStyle name="Обычный 9 2 2 4 3 2" xfId="3362" xr:uid="{00000000-0005-0000-0000-000080110000}"/>
    <cellStyle name="Обычный 9 2 2 4 3 2 2" xfId="9379" xr:uid="{30BECEAE-E58D-4E62-8ED0-88998E54FE1F}"/>
    <cellStyle name="Обычный 9 2 2 4 3 3" xfId="4606" xr:uid="{00000000-0005-0000-0000-000081110000}"/>
    <cellStyle name="Обычный 9 2 2 4 3 3 2" xfId="10623" xr:uid="{3B39852B-B022-42EE-95ED-44B8343F740E}"/>
    <cellStyle name="Обычный 9 2 2 4 3 4" xfId="5850" xr:uid="{00000000-0005-0000-0000-000082110000}"/>
    <cellStyle name="Обычный 9 2 2 4 3 4 2" xfId="11867" xr:uid="{BA9C9DB2-D78F-442D-9EC9-136726C60925}"/>
    <cellStyle name="Обычный 9 2 2 4 3 5" xfId="2115" xr:uid="{00000000-0005-0000-0000-000083110000}"/>
    <cellStyle name="Обычный 9 2 2 4 3 5 2" xfId="8135" xr:uid="{C63F51E9-BF08-49E2-9824-D95852132DF6}"/>
    <cellStyle name="Обычный 9 2 2 4 3 6" xfId="6898" xr:uid="{F3E5574C-FF1D-46FE-817B-BE9D0716F833}"/>
    <cellStyle name="Обычный 9 2 2 4 4" xfId="1282" xr:uid="{00000000-0005-0000-0000-000084110000}"/>
    <cellStyle name="Обычный 9 2 2 4 4 2" xfId="3773" xr:uid="{00000000-0005-0000-0000-000085110000}"/>
    <cellStyle name="Обычный 9 2 2 4 4 2 2" xfId="9790" xr:uid="{4D4664A4-CC7C-4B48-BCAC-FCD2E549727C}"/>
    <cellStyle name="Обычный 9 2 2 4 4 3" xfId="5017" xr:uid="{00000000-0005-0000-0000-000086110000}"/>
    <cellStyle name="Обычный 9 2 2 4 4 3 2" xfId="11034" xr:uid="{A9361197-6C36-4391-BF7E-830756C5E36C}"/>
    <cellStyle name="Обычный 9 2 2 4 4 4" xfId="6261" xr:uid="{00000000-0005-0000-0000-000087110000}"/>
    <cellStyle name="Обычный 9 2 2 4 4 4 2" xfId="12278" xr:uid="{EA3626D3-6C70-4BDA-9952-3EEA829C55E9}"/>
    <cellStyle name="Обычный 9 2 2 4 4 5" xfId="2526" xr:uid="{00000000-0005-0000-0000-000088110000}"/>
    <cellStyle name="Обычный 9 2 2 4 4 5 2" xfId="8546" xr:uid="{8C32558C-0865-405D-B74A-4C658CD90D53}"/>
    <cellStyle name="Обычный 9 2 2 4 4 6" xfId="7308" xr:uid="{A5D51ED4-2F9F-426D-B3CD-00883D650CD3}"/>
    <cellStyle name="Обычный 9 2 2 4 5" xfId="2951" xr:uid="{00000000-0005-0000-0000-000089110000}"/>
    <cellStyle name="Обычный 9 2 2 4 5 2" xfId="8968" xr:uid="{6580214F-6F36-4B47-A66B-14F717034B13}"/>
    <cellStyle name="Обычный 9 2 2 4 6" xfId="4195" xr:uid="{00000000-0005-0000-0000-00008A110000}"/>
    <cellStyle name="Обычный 9 2 2 4 6 2" xfId="10212" xr:uid="{4EF4C40C-6A9F-4320-ACC0-99723B258491}"/>
    <cellStyle name="Обычный 9 2 2 4 7" xfId="5439" xr:uid="{00000000-0005-0000-0000-00008B110000}"/>
    <cellStyle name="Обычный 9 2 2 4 7 2" xfId="11456" xr:uid="{61D37176-D636-41D2-959E-7A2577286092}"/>
    <cellStyle name="Обычный 9 2 2 4 8" xfId="1703" xr:uid="{00000000-0005-0000-0000-00008C110000}"/>
    <cellStyle name="Обычный 9 2 2 4 8 2" xfId="7724" xr:uid="{6DFDC3A6-1C37-47FE-BE1E-BD6ED25781DB}"/>
    <cellStyle name="Обычный 9 2 2 4 9" xfId="6691" xr:uid="{507C367D-C052-4D42-9DB5-47DBB4A03E66}"/>
    <cellStyle name="Обычный 9 2 2 5" xfId="935" xr:uid="{00000000-0005-0000-0000-00008D110000}"/>
    <cellStyle name="Обычный 9 2 2 5 2" xfId="1345" xr:uid="{00000000-0005-0000-0000-00008E110000}"/>
    <cellStyle name="Обычный 9 2 2 5 2 2" xfId="3426" xr:uid="{00000000-0005-0000-0000-00008F110000}"/>
    <cellStyle name="Обычный 9 2 2 5 2 2 2" xfId="9443" xr:uid="{D5E58D2F-A570-495E-8326-886AEEE83CFE}"/>
    <cellStyle name="Обычный 9 2 2 5 2 3" xfId="4670" xr:uid="{00000000-0005-0000-0000-000090110000}"/>
    <cellStyle name="Обычный 9 2 2 5 2 3 2" xfId="10687" xr:uid="{B40D5592-28B9-45EB-AE0D-F70DB1637680}"/>
    <cellStyle name="Обычный 9 2 2 5 2 4" xfId="5914" xr:uid="{00000000-0005-0000-0000-000091110000}"/>
    <cellStyle name="Обычный 9 2 2 5 2 4 2" xfId="11931" xr:uid="{4D813786-D80D-420C-8181-4603F7871B70}"/>
    <cellStyle name="Обычный 9 2 2 5 2 5" xfId="2179" xr:uid="{00000000-0005-0000-0000-000092110000}"/>
    <cellStyle name="Обычный 9 2 2 5 2 5 2" xfId="8199" xr:uid="{00B23A1A-5BE1-4D24-88FF-342819097844}"/>
    <cellStyle name="Обычный 9 2 2 5 2 6" xfId="7371" xr:uid="{B89BAEE4-EEBA-4625-9B03-EFD31BCE1406}"/>
    <cellStyle name="Обычный 9 2 2 5 3" xfId="2590" xr:uid="{00000000-0005-0000-0000-000093110000}"/>
    <cellStyle name="Обычный 9 2 2 5 3 2" xfId="3837" xr:uid="{00000000-0005-0000-0000-000094110000}"/>
    <cellStyle name="Обычный 9 2 2 5 3 2 2" xfId="9854" xr:uid="{7EE06207-C395-4656-A826-400C61DAB616}"/>
    <cellStyle name="Обычный 9 2 2 5 3 3" xfId="5081" xr:uid="{00000000-0005-0000-0000-000095110000}"/>
    <cellStyle name="Обычный 9 2 2 5 3 3 2" xfId="11098" xr:uid="{31C40ED0-4294-426C-B3A2-8EFF89335FB2}"/>
    <cellStyle name="Обычный 9 2 2 5 3 4" xfId="6325" xr:uid="{00000000-0005-0000-0000-000096110000}"/>
    <cellStyle name="Обычный 9 2 2 5 3 4 2" xfId="12342" xr:uid="{B63F8D66-4360-4C47-A5BA-FF8C8A3B7665}"/>
    <cellStyle name="Обычный 9 2 2 5 3 5" xfId="8610" xr:uid="{430601F7-57BB-499E-A2B2-BFBEEFBE3D21}"/>
    <cellStyle name="Обычный 9 2 2 5 4" xfId="3015" xr:uid="{00000000-0005-0000-0000-000097110000}"/>
    <cellStyle name="Обычный 9 2 2 5 4 2" xfId="9032" xr:uid="{C77DD8E3-C2D1-437C-BDCF-C25AEBC29B0C}"/>
    <cellStyle name="Обычный 9 2 2 5 5" xfId="4259" xr:uid="{00000000-0005-0000-0000-000098110000}"/>
    <cellStyle name="Обычный 9 2 2 5 5 2" xfId="10276" xr:uid="{D9AA0AB4-9A9D-45E5-A429-F56D598A7AF1}"/>
    <cellStyle name="Обычный 9 2 2 5 6" xfId="5503" xr:uid="{00000000-0005-0000-0000-000099110000}"/>
    <cellStyle name="Обычный 9 2 2 5 6 2" xfId="11520" xr:uid="{1C30C9E5-6A8B-4B21-97AB-5E69A0578D37}"/>
    <cellStyle name="Обычный 9 2 2 5 7" xfId="1768" xr:uid="{00000000-0005-0000-0000-00009A110000}"/>
    <cellStyle name="Обычный 9 2 2 5 7 2" xfId="7788" xr:uid="{59F5341B-FE85-4912-A9EA-4774EAB5C55F}"/>
    <cellStyle name="Обычный 9 2 2 5 8" xfId="6961" xr:uid="{C864B3F5-7812-433B-BA19-7DEB0FD97FCD}"/>
    <cellStyle name="Обычный 9 2 2 6" xfId="727" xr:uid="{00000000-0005-0000-0000-00009B110000}"/>
    <cellStyle name="Обычный 9 2 2 6 2" xfId="3220" xr:uid="{00000000-0005-0000-0000-00009C110000}"/>
    <cellStyle name="Обычный 9 2 2 6 2 2" xfId="9237" xr:uid="{173FF177-16C2-4436-AB67-7F684EBAD431}"/>
    <cellStyle name="Обычный 9 2 2 6 3" xfId="4464" xr:uid="{00000000-0005-0000-0000-00009D110000}"/>
    <cellStyle name="Обычный 9 2 2 6 3 2" xfId="10481" xr:uid="{956F6753-FC20-4AD2-8ABF-AF7CF984A3F4}"/>
    <cellStyle name="Обычный 9 2 2 6 4" xfId="5708" xr:uid="{00000000-0005-0000-0000-00009E110000}"/>
    <cellStyle name="Обычный 9 2 2 6 4 2" xfId="11725" xr:uid="{C88BE565-296B-4433-8E48-912323217387}"/>
    <cellStyle name="Обычный 9 2 2 6 5" xfId="1973" xr:uid="{00000000-0005-0000-0000-00009F110000}"/>
    <cellStyle name="Обычный 9 2 2 6 5 2" xfId="7993" xr:uid="{B96AE0E2-0E37-48A7-950A-E33BC19AB15A}"/>
    <cellStyle name="Обычный 9 2 2 6 6" xfId="6756" xr:uid="{90EC5BD8-D4BB-4D01-831E-22D5CC8B49F6}"/>
    <cellStyle name="Обычный 9 2 2 7" xfId="1140" xr:uid="{00000000-0005-0000-0000-0000A0110000}"/>
    <cellStyle name="Обычный 9 2 2 7 2" xfId="3631" xr:uid="{00000000-0005-0000-0000-0000A1110000}"/>
    <cellStyle name="Обычный 9 2 2 7 2 2" xfId="9648" xr:uid="{635E44D4-AB9E-494A-AACD-169B3A9A5E1D}"/>
    <cellStyle name="Обычный 9 2 2 7 3" xfId="4875" xr:uid="{00000000-0005-0000-0000-0000A2110000}"/>
    <cellStyle name="Обычный 9 2 2 7 3 2" xfId="10892" xr:uid="{42A71429-BCB2-4BA6-B5E2-5AD64EB725F4}"/>
    <cellStyle name="Обычный 9 2 2 7 4" xfId="6119" xr:uid="{00000000-0005-0000-0000-0000A3110000}"/>
    <cellStyle name="Обычный 9 2 2 7 4 2" xfId="12136" xr:uid="{8CF0FEC5-D158-43F8-B06F-903B259160A8}"/>
    <cellStyle name="Обычный 9 2 2 7 5" xfId="2384" xr:uid="{00000000-0005-0000-0000-0000A4110000}"/>
    <cellStyle name="Обычный 9 2 2 7 5 2" xfId="8404" xr:uid="{E6BFEEAB-BA04-4C7D-88A0-410324F7CBC5}"/>
    <cellStyle name="Обычный 9 2 2 7 6" xfId="7166" xr:uid="{A515EABF-6AEC-4904-9565-F5B39D69B64C}"/>
    <cellStyle name="Обычный 9 2 2 8" xfId="2809" xr:uid="{00000000-0005-0000-0000-0000A5110000}"/>
    <cellStyle name="Обычный 9 2 2 8 2" xfId="8826" xr:uid="{27B36348-3DBB-42B2-A2BB-292A523F1E98}"/>
    <cellStyle name="Обычный 9 2 2 9" xfId="4053" xr:uid="{00000000-0005-0000-0000-0000A6110000}"/>
    <cellStyle name="Обычный 9 2 2 9 2" xfId="10070" xr:uid="{9EB198B0-AF25-4F36-A1AD-EAB960624DB1}"/>
    <cellStyle name="Обычный 9 2 3" xfId="446" xr:uid="{00000000-0005-0000-0000-0000A7110000}"/>
    <cellStyle name="Обычный 9 2 3 10" xfId="6553" xr:uid="{963F73B9-4375-437A-A400-C49082E6FA2A}"/>
    <cellStyle name="Обычный 9 2 3 2" xfId="447" xr:uid="{00000000-0005-0000-0000-0000A8110000}"/>
    <cellStyle name="Обычный 9 2 3 2 2" xfId="940" xr:uid="{00000000-0005-0000-0000-0000A9110000}"/>
    <cellStyle name="Обычный 9 2 3 2 2 2" xfId="1350" xr:uid="{00000000-0005-0000-0000-0000AA110000}"/>
    <cellStyle name="Обычный 9 2 3 2 2 2 2" xfId="3431" xr:uid="{00000000-0005-0000-0000-0000AB110000}"/>
    <cellStyle name="Обычный 9 2 3 2 2 2 2 2" xfId="9448" xr:uid="{A697FF5C-8E9B-4870-9590-BD993178C5AA}"/>
    <cellStyle name="Обычный 9 2 3 2 2 2 3" xfId="4675" xr:uid="{00000000-0005-0000-0000-0000AC110000}"/>
    <cellStyle name="Обычный 9 2 3 2 2 2 3 2" xfId="10692" xr:uid="{2ACBDFB8-F672-4989-A2B0-952B95E12B5C}"/>
    <cellStyle name="Обычный 9 2 3 2 2 2 4" xfId="5919" xr:uid="{00000000-0005-0000-0000-0000AD110000}"/>
    <cellStyle name="Обычный 9 2 3 2 2 2 4 2" xfId="11936" xr:uid="{A3880350-6E10-431E-8663-EC0D0608C190}"/>
    <cellStyle name="Обычный 9 2 3 2 2 2 5" xfId="2184" xr:uid="{00000000-0005-0000-0000-0000AE110000}"/>
    <cellStyle name="Обычный 9 2 3 2 2 2 5 2" xfId="8204" xr:uid="{3112D23E-0D4E-4B75-8934-6853BB12E3DF}"/>
    <cellStyle name="Обычный 9 2 3 2 2 2 6" xfId="7376" xr:uid="{F1AB28CF-8EC8-4A40-B927-D51D060140A8}"/>
    <cellStyle name="Обычный 9 2 3 2 2 3" xfId="2595" xr:uid="{00000000-0005-0000-0000-0000AF110000}"/>
    <cellStyle name="Обычный 9 2 3 2 2 3 2" xfId="3842" xr:uid="{00000000-0005-0000-0000-0000B0110000}"/>
    <cellStyle name="Обычный 9 2 3 2 2 3 2 2" xfId="9859" xr:uid="{6E642497-0306-4EEC-9EDC-368CE7476557}"/>
    <cellStyle name="Обычный 9 2 3 2 2 3 3" xfId="5086" xr:uid="{00000000-0005-0000-0000-0000B1110000}"/>
    <cellStyle name="Обычный 9 2 3 2 2 3 3 2" xfId="11103" xr:uid="{0C510E83-76B6-480D-9928-22D6F3E6A3BD}"/>
    <cellStyle name="Обычный 9 2 3 2 2 3 4" xfId="6330" xr:uid="{00000000-0005-0000-0000-0000B2110000}"/>
    <cellStyle name="Обычный 9 2 3 2 2 3 4 2" xfId="12347" xr:uid="{C21A6061-78CE-4834-94EB-B10C95177C79}"/>
    <cellStyle name="Обычный 9 2 3 2 2 3 5" xfId="8615" xr:uid="{D0307770-A793-448E-8860-6BDEE698F703}"/>
    <cellStyle name="Обычный 9 2 3 2 2 4" xfId="3020" xr:uid="{00000000-0005-0000-0000-0000B3110000}"/>
    <cellStyle name="Обычный 9 2 3 2 2 4 2" xfId="9037" xr:uid="{B675234A-9699-46A3-B3CA-B790BF29612E}"/>
    <cellStyle name="Обычный 9 2 3 2 2 5" xfId="4264" xr:uid="{00000000-0005-0000-0000-0000B4110000}"/>
    <cellStyle name="Обычный 9 2 3 2 2 5 2" xfId="10281" xr:uid="{AD4CADBC-6CD6-4FA7-8EFF-F6E21E5D5A1F}"/>
    <cellStyle name="Обычный 9 2 3 2 2 6" xfId="5508" xr:uid="{00000000-0005-0000-0000-0000B5110000}"/>
    <cellStyle name="Обычный 9 2 3 2 2 6 2" xfId="11525" xr:uid="{A8C5A052-6453-400A-A8E4-49B195E1B2EF}"/>
    <cellStyle name="Обычный 9 2 3 2 2 7" xfId="1773" xr:uid="{00000000-0005-0000-0000-0000B6110000}"/>
    <cellStyle name="Обычный 9 2 3 2 2 7 2" xfId="7793" xr:uid="{B5FECBDF-B125-4A15-BA27-3B3DD8F9252F}"/>
    <cellStyle name="Обычный 9 2 3 2 2 8" xfId="6966" xr:uid="{6C49E6E5-FA3C-4BC1-A238-FBC0B2F43788}"/>
    <cellStyle name="Обычный 9 2 3 2 3" xfId="732" xr:uid="{00000000-0005-0000-0000-0000B7110000}"/>
    <cellStyle name="Обычный 9 2 3 2 3 2" xfId="3225" xr:uid="{00000000-0005-0000-0000-0000B8110000}"/>
    <cellStyle name="Обычный 9 2 3 2 3 2 2" xfId="9242" xr:uid="{6A2830B4-E075-41A6-BA22-3958E8C91B9E}"/>
    <cellStyle name="Обычный 9 2 3 2 3 3" xfId="4469" xr:uid="{00000000-0005-0000-0000-0000B9110000}"/>
    <cellStyle name="Обычный 9 2 3 2 3 3 2" xfId="10486" xr:uid="{BB9302D2-5EB3-42CE-9914-F3DB40393115}"/>
    <cellStyle name="Обычный 9 2 3 2 3 4" xfId="5713" xr:uid="{00000000-0005-0000-0000-0000BA110000}"/>
    <cellStyle name="Обычный 9 2 3 2 3 4 2" xfId="11730" xr:uid="{50C93B2C-27A6-4A6A-AAAE-6D7B10550EBB}"/>
    <cellStyle name="Обычный 9 2 3 2 3 5" xfId="1978" xr:uid="{00000000-0005-0000-0000-0000BB110000}"/>
    <cellStyle name="Обычный 9 2 3 2 3 5 2" xfId="7998" xr:uid="{C866D6AB-60EB-4617-A74C-F4CA421E67E8}"/>
    <cellStyle name="Обычный 9 2 3 2 3 6" xfId="6761" xr:uid="{B3F74B30-FCC0-4740-AAE6-491DDAF99ACB}"/>
    <cellStyle name="Обычный 9 2 3 2 4" xfId="1145" xr:uid="{00000000-0005-0000-0000-0000BC110000}"/>
    <cellStyle name="Обычный 9 2 3 2 4 2" xfId="3636" xr:uid="{00000000-0005-0000-0000-0000BD110000}"/>
    <cellStyle name="Обычный 9 2 3 2 4 2 2" xfId="9653" xr:uid="{727CD9FD-5CF8-4E45-A9B7-7DAFD95C2503}"/>
    <cellStyle name="Обычный 9 2 3 2 4 3" xfId="4880" xr:uid="{00000000-0005-0000-0000-0000BE110000}"/>
    <cellStyle name="Обычный 9 2 3 2 4 3 2" xfId="10897" xr:uid="{99203910-8C29-44EB-A94C-DAAA286DFB2A}"/>
    <cellStyle name="Обычный 9 2 3 2 4 4" xfId="6124" xr:uid="{00000000-0005-0000-0000-0000BF110000}"/>
    <cellStyle name="Обычный 9 2 3 2 4 4 2" xfId="12141" xr:uid="{96F6808C-0936-44CD-AE31-CC4997C5CF8E}"/>
    <cellStyle name="Обычный 9 2 3 2 4 5" xfId="2389" xr:uid="{00000000-0005-0000-0000-0000C0110000}"/>
    <cellStyle name="Обычный 9 2 3 2 4 5 2" xfId="8409" xr:uid="{DB727AD7-9A3E-4C3E-BE9D-4A85347774DC}"/>
    <cellStyle name="Обычный 9 2 3 2 4 6" xfId="7171" xr:uid="{0FA935D6-8E8A-4588-A929-7996C5E27165}"/>
    <cellStyle name="Обычный 9 2 3 2 5" xfId="2814" xr:uid="{00000000-0005-0000-0000-0000C1110000}"/>
    <cellStyle name="Обычный 9 2 3 2 5 2" xfId="8831" xr:uid="{2D1EEA1C-D992-4E62-9325-C039D84F2016}"/>
    <cellStyle name="Обычный 9 2 3 2 6" xfId="4058" xr:uid="{00000000-0005-0000-0000-0000C2110000}"/>
    <cellStyle name="Обычный 9 2 3 2 6 2" xfId="10075" xr:uid="{F42A4FAB-27C0-4E45-B84B-B1C94FBCBCBF}"/>
    <cellStyle name="Обычный 9 2 3 2 7" xfId="5302" xr:uid="{00000000-0005-0000-0000-0000C3110000}"/>
    <cellStyle name="Обычный 9 2 3 2 7 2" xfId="11319" xr:uid="{C05BBC49-A036-4D13-B5F6-F5CBA50ECBE3}"/>
    <cellStyle name="Обычный 9 2 3 2 8" xfId="1566" xr:uid="{00000000-0005-0000-0000-0000C4110000}"/>
    <cellStyle name="Обычный 9 2 3 2 8 2" xfId="7587" xr:uid="{E89D0FE4-C1BF-425B-AB59-DE9093BF6EB3}"/>
    <cellStyle name="Обычный 9 2 3 2 9" xfId="6554" xr:uid="{B83D2457-C5F1-433D-AF75-6C41E8104A9A}"/>
    <cellStyle name="Обычный 9 2 3 3" xfId="939" xr:uid="{00000000-0005-0000-0000-0000C5110000}"/>
    <cellStyle name="Обычный 9 2 3 3 2" xfId="1349" xr:uid="{00000000-0005-0000-0000-0000C6110000}"/>
    <cellStyle name="Обычный 9 2 3 3 2 2" xfId="3430" xr:uid="{00000000-0005-0000-0000-0000C7110000}"/>
    <cellStyle name="Обычный 9 2 3 3 2 2 2" xfId="9447" xr:uid="{3DCCCA18-7B49-489E-9477-B7B049CA5632}"/>
    <cellStyle name="Обычный 9 2 3 3 2 3" xfId="4674" xr:uid="{00000000-0005-0000-0000-0000C8110000}"/>
    <cellStyle name="Обычный 9 2 3 3 2 3 2" xfId="10691" xr:uid="{401B61EB-D24A-4AAE-8D6B-9AEEC812DADB}"/>
    <cellStyle name="Обычный 9 2 3 3 2 4" xfId="5918" xr:uid="{00000000-0005-0000-0000-0000C9110000}"/>
    <cellStyle name="Обычный 9 2 3 3 2 4 2" xfId="11935" xr:uid="{FE0BC7F2-5AE8-4E94-B03E-659B22C8D625}"/>
    <cellStyle name="Обычный 9 2 3 3 2 5" xfId="2183" xr:uid="{00000000-0005-0000-0000-0000CA110000}"/>
    <cellStyle name="Обычный 9 2 3 3 2 5 2" xfId="8203" xr:uid="{8B9D6231-D65A-4E12-A66B-B10EB7497166}"/>
    <cellStyle name="Обычный 9 2 3 3 2 6" xfId="7375" xr:uid="{DA76AED9-FDC9-41B1-8534-F088D21B3C08}"/>
    <cellStyle name="Обычный 9 2 3 3 3" xfId="2594" xr:uid="{00000000-0005-0000-0000-0000CB110000}"/>
    <cellStyle name="Обычный 9 2 3 3 3 2" xfId="3841" xr:uid="{00000000-0005-0000-0000-0000CC110000}"/>
    <cellStyle name="Обычный 9 2 3 3 3 2 2" xfId="9858" xr:uid="{A9FBE337-86DA-4C21-9681-E7460A37A189}"/>
    <cellStyle name="Обычный 9 2 3 3 3 3" xfId="5085" xr:uid="{00000000-0005-0000-0000-0000CD110000}"/>
    <cellStyle name="Обычный 9 2 3 3 3 3 2" xfId="11102" xr:uid="{4E26F696-2996-4235-A4FB-567BAB39E344}"/>
    <cellStyle name="Обычный 9 2 3 3 3 4" xfId="6329" xr:uid="{00000000-0005-0000-0000-0000CE110000}"/>
    <cellStyle name="Обычный 9 2 3 3 3 4 2" xfId="12346" xr:uid="{020A9EAD-216F-4059-BBB8-E25E8DEBE2EE}"/>
    <cellStyle name="Обычный 9 2 3 3 3 5" xfId="8614" xr:uid="{D6D58F40-0ADB-46F9-9E45-98FC9E09E912}"/>
    <cellStyle name="Обычный 9 2 3 3 4" xfId="3019" xr:uid="{00000000-0005-0000-0000-0000CF110000}"/>
    <cellStyle name="Обычный 9 2 3 3 4 2" xfId="9036" xr:uid="{923D8CA6-5A17-4C56-8BFE-0F53B7704FF0}"/>
    <cellStyle name="Обычный 9 2 3 3 5" xfId="4263" xr:uid="{00000000-0005-0000-0000-0000D0110000}"/>
    <cellStyle name="Обычный 9 2 3 3 5 2" xfId="10280" xr:uid="{D0195996-2070-4827-94F0-A4C23F50AACC}"/>
    <cellStyle name="Обычный 9 2 3 3 6" xfId="5507" xr:uid="{00000000-0005-0000-0000-0000D1110000}"/>
    <cellStyle name="Обычный 9 2 3 3 6 2" xfId="11524" xr:uid="{6747C996-FB57-4586-8109-62324BBFE983}"/>
    <cellStyle name="Обычный 9 2 3 3 7" xfId="1772" xr:uid="{00000000-0005-0000-0000-0000D2110000}"/>
    <cellStyle name="Обычный 9 2 3 3 7 2" xfId="7792" xr:uid="{A90B34EA-176E-4DD8-842D-9A3690156E9D}"/>
    <cellStyle name="Обычный 9 2 3 3 8" xfId="6965" xr:uid="{410042D7-DD53-45A4-AE59-027A509CFA68}"/>
    <cellStyle name="Обычный 9 2 3 4" xfId="731" xr:uid="{00000000-0005-0000-0000-0000D3110000}"/>
    <cellStyle name="Обычный 9 2 3 4 2" xfId="3224" xr:uid="{00000000-0005-0000-0000-0000D4110000}"/>
    <cellStyle name="Обычный 9 2 3 4 2 2" xfId="9241" xr:uid="{648BC968-7B7B-4BC9-80F9-553A5641F31E}"/>
    <cellStyle name="Обычный 9 2 3 4 3" xfId="4468" xr:uid="{00000000-0005-0000-0000-0000D5110000}"/>
    <cellStyle name="Обычный 9 2 3 4 3 2" xfId="10485" xr:uid="{7CB956FB-6461-47AA-A38B-D1A56CCCCC1B}"/>
    <cellStyle name="Обычный 9 2 3 4 4" xfId="5712" xr:uid="{00000000-0005-0000-0000-0000D6110000}"/>
    <cellStyle name="Обычный 9 2 3 4 4 2" xfId="11729" xr:uid="{721C9965-6413-448B-9627-A6BD78437678}"/>
    <cellStyle name="Обычный 9 2 3 4 5" xfId="1977" xr:uid="{00000000-0005-0000-0000-0000D7110000}"/>
    <cellStyle name="Обычный 9 2 3 4 5 2" xfId="7997" xr:uid="{DDC880F3-D68C-445A-AE21-717C44D8D4C3}"/>
    <cellStyle name="Обычный 9 2 3 4 6" xfId="6760" xr:uid="{B3D76B76-5F35-4186-9D30-A42B169C4865}"/>
    <cellStyle name="Обычный 9 2 3 5" xfId="1144" xr:uid="{00000000-0005-0000-0000-0000D8110000}"/>
    <cellStyle name="Обычный 9 2 3 5 2" xfId="3635" xr:uid="{00000000-0005-0000-0000-0000D9110000}"/>
    <cellStyle name="Обычный 9 2 3 5 2 2" xfId="9652" xr:uid="{D357EB38-55F7-4696-9913-D347109F2797}"/>
    <cellStyle name="Обычный 9 2 3 5 3" xfId="4879" xr:uid="{00000000-0005-0000-0000-0000DA110000}"/>
    <cellStyle name="Обычный 9 2 3 5 3 2" xfId="10896" xr:uid="{A0EDE554-827D-43D0-AE08-DB1ADEC68825}"/>
    <cellStyle name="Обычный 9 2 3 5 4" xfId="6123" xr:uid="{00000000-0005-0000-0000-0000DB110000}"/>
    <cellStyle name="Обычный 9 2 3 5 4 2" xfId="12140" xr:uid="{C8C20A41-B470-4446-8B66-BA3C8BF9DE61}"/>
    <cellStyle name="Обычный 9 2 3 5 5" xfId="2388" xr:uid="{00000000-0005-0000-0000-0000DC110000}"/>
    <cellStyle name="Обычный 9 2 3 5 5 2" xfId="8408" xr:uid="{6125C2F0-B0D0-4323-AFFB-4F8EFD411B0D}"/>
    <cellStyle name="Обычный 9 2 3 5 6" xfId="7170" xr:uid="{06DDE4B2-1029-4F0B-B15C-2B60BB476C98}"/>
    <cellStyle name="Обычный 9 2 3 6" xfId="2813" xr:uid="{00000000-0005-0000-0000-0000DD110000}"/>
    <cellStyle name="Обычный 9 2 3 6 2" xfId="8830" xr:uid="{627A3481-56C8-421D-98BD-31E6D9A1FCFD}"/>
    <cellStyle name="Обычный 9 2 3 7" xfId="4057" xr:uid="{00000000-0005-0000-0000-0000DE110000}"/>
    <cellStyle name="Обычный 9 2 3 7 2" xfId="10074" xr:uid="{7438F1BA-86BA-45B0-B6F9-16CAFFA2AF07}"/>
    <cellStyle name="Обычный 9 2 3 8" xfId="5301" xr:uid="{00000000-0005-0000-0000-0000DF110000}"/>
    <cellStyle name="Обычный 9 2 3 8 2" xfId="11318" xr:uid="{A65CF6BE-BAB2-440C-8DBA-5B923F3AA63A}"/>
    <cellStyle name="Обычный 9 2 3 9" xfId="1565" xr:uid="{00000000-0005-0000-0000-0000E0110000}"/>
    <cellStyle name="Обычный 9 2 3 9 2" xfId="7586" xr:uid="{CE890053-A945-46A2-987F-16E63201181A}"/>
    <cellStyle name="Обычный 9 2 4" xfId="448" xr:uid="{00000000-0005-0000-0000-0000E1110000}"/>
    <cellStyle name="Обычный 9 2 4 2" xfId="941" xr:uid="{00000000-0005-0000-0000-0000E2110000}"/>
    <cellStyle name="Обычный 9 2 4 2 2" xfId="1351" xr:uid="{00000000-0005-0000-0000-0000E3110000}"/>
    <cellStyle name="Обычный 9 2 4 2 2 2" xfId="3432" xr:uid="{00000000-0005-0000-0000-0000E4110000}"/>
    <cellStyle name="Обычный 9 2 4 2 2 2 2" xfId="9449" xr:uid="{9D68A6D4-C716-4298-BAFE-C163DC3C2B01}"/>
    <cellStyle name="Обычный 9 2 4 2 2 3" xfId="4676" xr:uid="{00000000-0005-0000-0000-0000E5110000}"/>
    <cellStyle name="Обычный 9 2 4 2 2 3 2" xfId="10693" xr:uid="{93F4E850-29EF-4A90-804D-1540111BDBE7}"/>
    <cellStyle name="Обычный 9 2 4 2 2 4" xfId="5920" xr:uid="{00000000-0005-0000-0000-0000E6110000}"/>
    <cellStyle name="Обычный 9 2 4 2 2 4 2" xfId="11937" xr:uid="{3AB13C02-7D8D-4C93-8456-148E2AA30F2F}"/>
    <cellStyle name="Обычный 9 2 4 2 2 5" xfId="2185" xr:uid="{00000000-0005-0000-0000-0000E7110000}"/>
    <cellStyle name="Обычный 9 2 4 2 2 5 2" xfId="8205" xr:uid="{6BF1C868-3F62-46B3-A1E9-D30A85F65C74}"/>
    <cellStyle name="Обычный 9 2 4 2 2 6" xfId="7377" xr:uid="{83C1273C-F933-4718-B7E9-2F73636CB53C}"/>
    <cellStyle name="Обычный 9 2 4 2 3" xfId="2596" xr:uid="{00000000-0005-0000-0000-0000E8110000}"/>
    <cellStyle name="Обычный 9 2 4 2 3 2" xfId="3843" xr:uid="{00000000-0005-0000-0000-0000E9110000}"/>
    <cellStyle name="Обычный 9 2 4 2 3 2 2" xfId="9860" xr:uid="{253CC52D-340A-4B77-AC23-06E526324999}"/>
    <cellStyle name="Обычный 9 2 4 2 3 3" xfId="5087" xr:uid="{00000000-0005-0000-0000-0000EA110000}"/>
    <cellStyle name="Обычный 9 2 4 2 3 3 2" xfId="11104" xr:uid="{25D127B2-4DDB-42B4-86B8-526148BCF7A9}"/>
    <cellStyle name="Обычный 9 2 4 2 3 4" xfId="6331" xr:uid="{00000000-0005-0000-0000-0000EB110000}"/>
    <cellStyle name="Обычный 9 2 4 2 3 4 2" xfId="12348" xr:uid="{1904F31A-385F-4E3E-9F8A-AE1672BB4ECE}"/>
    <cellStyle name="Обычный 9 2 4 2 3 5" xfId="8616" xr:uid="{1B5C54F6-05FB-4042-84B7-97A246C08FB2}"/>
    <cellStyle name="Обычный 9 2 4 2 4" xfId="3021" xr:uid="{00000000-0005-0000-0000-0000EC110000}"/>
    <cellStyle name="Обычный 9 2 4 2 4 2" xfId="9038" xr:uid="{3DAC6384-BF69-4A37-9B9D-2364AE50CBB6}"/>
    <cellStyle name="Обычный 9 2 4 2 5" xfId="4265" xr:uid="{00000000-0005-0000-0000-0000ED110000}"/>
    <cellStyle name="Обычный 9 2 4 2 5 2" xfId="10282" xr:uid="{91132BC8-40BC-490F-8FF5-C67B9E99F41D}"/>
    <cellStyle name="Обычный 9 2 4 2 6" xfId="5509" xr:uid="{00000000-0005-0000-0000-0000EE110000}"/>
    <cellStyle name="Обычный 9 2 4 2 6 2" xfId="11526" xr:uid="{8040C895-09A4-4089-B986-025525868708}"/>
    <cellStyle name="Обычный 9 2 4 2 7" xfId="1774" xr:uid="{00000000-0005-0000-0000-0000EF110000}"/>
    <cellStyle name="Обычный 9 2 4 2 7 2" xfId="7794" xr:uid="{79B0F95E-50F2-4278-AC10-20C87642FE17}"/>
    <cellStyle name="Обычный 9 2 4 2 8" xfId="6967" xr:uid="{CF174573-763D-47FF-B17D-78292A811D13}"/>
    <cellStyle name="Обычный 9 2 4 3" xfId="733" xr:uid="{00000000-0005-0000-0000-0000F0110000}"/>
    <cellStyle name="Обычный 9 2 4 3 2" xfId="3226" xr:uid="{00000000-0005-0000-0000-0000F1110000}"/>
    <cellStyle name="Обычный 9 2 4 3 2 2" xfId="9243" xr:uid="{6CE599B1-0214-49BA-9020-85809D3A15C0}"/>
    <cellStyle name="Обычный 9 2 4 3 3" xfId="4470" xr:uid="{00000000-0005-0000-0000-0000F2110000}"/>
    <cellStyle name="Обычный 9 2 4 3 3 2" xfId="10487" xr:uid="{365313F4-A35D-40E5-AA71-7640AF77AD4A}"/>
    <cellStyle name="Обычный 9 2 4 3 4" xfId="5714" xr:uid="{00000000-0005-0000-0000-0000F3110000}"/>
    <cellStyle name="Обычный 9 2 4 3 4 2" xfId="11731" xr:uid="{8193141C-48B7-40E2-A5D8-66DD1F811F12}"/>
    <cellStyle name="Обычный 9 2 4 3 5" xfId="1979" xr:uid="{00000000-0005-0000-0000-0000F4110000}"/>
    <cellStyle name="Обычный 9 2 4 3 5 2" xfId="7999" xr:uid="{80FD7EEC-7B36-4953-A852-06B1BC8550B6}"/>
    <cellStyle name="Обычный 9 2 4 3 6" xfId="6762" xr:uid="{F333A77F-AB9D-4FDB-B1B7-AC0F1D1CF460}"/>
    <cellStyle name="Обычный 9 2 4 4" xfId="1146" xr:uid="{00000000-0005-0000-0000-0000F5110000}"/>
    <cellStyle name="Обычный 9 2 4 4 2" xfId="3637" xr:uid="{00000000-0005-0000-0000-0000F6110000}"/>
    <cellStyle name="Обычный 9 2 4 4 2 2" xfId="9654" xr:uid="{FC2C2CB5-3472-438C-B305-B391332E42A5}"/>
    <cellStyle name="Обычный 9 2 4 4 3" xfId="4881" xr:uid="{00000000-0005-0000-0000-0000F7110000}"/>
    <cellStyle name="Обычный 9 2 4 4 3 2" xfId="10898" xr:uid="{AFEB9E12-4827-4D19-B8B2-0461C69422EF}"/>
    <cellStyle name="Обычный 9 2 4 4 4" xfId="6125" xr:uid="{00000000-0005-0000-0000-0000F8110000}"/>
    <cellStyle name="Обычный 9 2 4 4 4 2" xfId="12142" xr:uid="{52A109EA-BEF5-40EC-A6B6-6B72539E17A3}"/>
    <cellStyle name="Обычный 9 2 4 4 5" xfId="2390" xr:uid="{00000000-0005-0000-0000-0000F9110000}"/>
    <cellStyle name="Обычный 9 2 4 4 5 2" xfId="8410" xr:uid="{59B81549-CCE8-4976-90B5-398D51AA5F82}"/>
    <cellStyle name="Обычный 9 2 4 4 6" xfId="7172" xr:uid="{0FB36481-C701-4CD4-9B6C-2D7FDAE8F75B}"/>
    <cellStyle name="Обычный 9 2 4 5" xfId="2815" xr:uid="{00000000-0005-0000-0000-0000FA110000}"/>
    <cellStyle name="Обычный 9 2 4 5 2" xfId="8832" xr:uid="{33D849F9-EA90-45BF-A2E1-9395F9572488}"/>
    <cellStyle name="Обычный 9 2 4 6" xfId="4059" xr:uid="{00000000-0005-0000-0000-0000FB110000}"/>
    <cellStyle name="Обычный 9 2 4 6 2" xfId="10076" xr:uid="{95D7C159-9892-430B-96DC-C84C626DB858}"/>
    <cellStyle name="Обычный 9 2 4 7" xfId="5303" xr:uid="{00000000-0005-0000-0000-0000FC110000}"/>
    <cellStyle name="Обычный 9 2 4 7 2" xfId="11320" xr:uid="{CE192D64-BBAA-41AD-A774-445C5F4AB76A}"/>
    <cellStyle name="Обычный 9 2 4 8" xfId="1567" xr:uid="{00000000-0005-0000-0000-0000FD110000}"/>
    <cellStyle name="Обычный 9 2 4 8 2" xfId="7588" xr:uid="{3DA8CE2C-EC1A-4A29-85A1-F7CA2EF5AE82}"/>
    <cellStyle name="Обычный 9 2 4 9" xfId="6555" xr:uid="{0CDDA109-DBC1-42B8-9F55-D3A5AB3C3752}"/>
    <cellStyle name="Обычный 9 2 5" xfId="934" xr:uid="{00000000-0005-0000-0000-0000FE110000}"/>
    <cellStyle name="Обычный 9 2 5 2" xfId="1344" xr:uid="{00000000-0005-0000-0000-0000FF110000}"/>
    <cellStyle name="Обычный 9 2 5 2 2" xfId="3425" xr:uid="{00000000-0005-0000-0000-000000120000}"/>
    <cellStyle name="Обычный 9 2 5 2 2 2" xfId="9442" xr:uid="{ECD92E05-CCC3-4AB7-BB40-B2CDABC293C8}"/>
    <cellStyle name="Обычный 9 2 5 2 3" xfId="4669" xr:uid="{00000000-0005-0000-0000-000001120000}"/>
    <cellStyle name="Обычный 9 2 5 2 3 2" xfId="10686" xr:uid="{540F272A-39DA-4EED-A467-95777AD35300}"/>
    <cellStyle name="Обычный 9 2 5 2 4" xfId="5913" xr:uid="{00000000-0005-0000-0000-000002120000}"/>
    <cellStyle name="Обычный 9 2 5 2 4 2" xfId="11930" xr:uid="{AFD06181-BB39-470B-9B7A-4B47B5085242}"/>
    <cellStyle name="Обычный 9 2 5 2 5" xfId="2178" xr:uid="{00000000-0005-0000-0000-000003120000}"/>
    <cellStyle name="Обычный 9 2 5 2 5 2" xfId="8198" xr:uid="{75EB2AA4-D9DF-41C5-A7D7-DE9577781606}"/>
    <cellStyle name="Обычный 9 2 5 2 6" xfId="7370" xr:uid="{A8D75E21-1A90-4EF3-91CE-5A8BF031A9C3}"/>
    <cellStyle name="Обычный 9 2 5 3" xfId="2589" xr:uid="{00000000-0005-0000-0000-000004120000}"/>
    <cellStyle name="Обычный 9 2 5 3 2" xfId="3836" xr:uid="{00000000-0005-0000-0000-000005120000}"/>
    <cellStyle name="Обычный 9 2 5 3 2 2" xfId="9853" xr:uid="{500DE331-E999-4939-9C57-2F966842B3A7}"/>
    <cellStyle name="Обычный 9 2 5 3 3" xfId="5080" xr:uid="{00000000-0005-0000-0000-000006120000}"/>
    <cellStyle name="Обычный 9 2 5 3 3 2" xfId="11097" xr:uid="{85965763-6B09-4E51-8E42-2B27A00DDE91}"/>
    <cellStyle name="Обычный 9 2 5 3 4" xfId="6324" xr:uid="{00000000-0005-0000-0000-000007120000}"/>
    <cellStyle name="Обычный 9 2 5 3 4 2" xfId="12341" xr:uid="{D8CE3D79-50A0-48B5-A7A1-A016A897754E}"/>
    <cellStyle name="Обычный 9 2 5 3 5" xfId="8609" xr:uid="{319A4BCA-D0B7-4B05-B49F-91C4395E9CB6}"/>
    <cellStyle name="Обычный 9 2 5 4" xfId="3014" xr:uid="{00000000-0005-0000-0000-000008120000}"/>
    <cellStyle name="Обычный 9 2 5 4 2" xfId="9031" xr:uid="{A4CFDE65-DC5C-404E-B4AC-27B88D354ABA}"/>
    <cellStyle name="Обычный 9 2 5 5" xfId="4258" xr:uid="{00000000-0005-0000-0000-000009120000}"/>
    <cellStyle name="Обычный 9 2 5 5 2" xfId="10275" xr:uid="{C7DD64C7-7715-403B-AF02-8EB226F28C38}"/>
    <cellStyle name="Обычный 9 2 5 6" xfId="5502" xr:uid="{00000000-0005-0000-0000-00000A120000}"/>
    <cellStyle name="Обычный 9 2 5 6 2" xfId="11519" xr:uid="{44DD1B0E-1061-4161-B70E-A0FA441457CC}"/>
    <cellStyle name="Обычный 9 2 5 7" xfId="1767" xr:uid="{00000000-0005-0000-0000-00000B120000}"/>
    <cellStyle name="Обычный 9 2 5 7 2" xfId="7787" xr:uid="{63309988-89A4-4802-A3E1-4367E688DB7A}"/>
    <cellStyle name="Обычный 9 2 5 8" xfId="6960" xr:uid="{68F9011D-B3BD-4FCB-A55F-505977433EFB}"/>
    <cellStyle name="Обычный 9 2 6" xfId="726" xr:uid="{00000000-0005-0000-0000-00000C120000}"/>
    <cellStyle name="Обычный 9 2 6 2" xfId="3219" xr:uid="{00000000-0005-0000-0000-00000D120000}"/>
    <cellStyle name="Обычный 9 2 6 2 2" xfId="9236" xr:uid="{C7B8E310-AAE8-4ACF-8EE9-2E9C9AB27AF1}"/>
    <cellStyle name="Обычный 9 2 6 3" xfId="4463" xr:uid="{00000000-0005-0000-0000-00000E120000}"/>
    <cellStyle name="Обычный 9 2 6 3 2" xfId="10480" xr:uid="{EAA2142C-42C3-46ED-AC70-877716956BC4}"/>
    <cellStyle name="Обычный 9 2 6 4" xfId="5707" xr:uid="{00000000-0005-0000-0000-00000F120000}"/>
    <cellStyle name="Обычный 9 2 6 4 2" xfId="11724" xr:uid="{5C796DCE-A150-4FFA-962C-A54FEFDE375D}"/>
    <cellStyle name="Обычный 9 2 6 5" xfId="1972" xr:uid="{00000000-0005-0000-0000-000010120000}"/>
    <cellStyle name="Обычный 9 2 6 5 2" xfId="7992" xr:uid="{7E672C92-BE0F-4462-BC64-20C439288EF2}"/>
    <cellStyle name="Обычный 9 2 6 6" xfId="6755" xr:uid="{B1B9E0F7-2037-43E5-B072-559A29681749}"/>
    <cellStyle name="Обычный 9 2 7" xfId="1139" xr:uid="{00000000-0005-0000-0000-000011120000}"/>
    <cellStyle name="Обычный 9 2 7 2" xfId="3630" xr:uid="{00000000-0005-0000-0000-000012120000}"/>
    <cellStyle name="Обычный 9 2 7 2 2" xfId="9647" xr:uid="{4B23C6F5-EFA4-4F4F-8ED2-F631AE6A0BEE}"/>
    <cellStyle name="Обычный 9 2 7 3" xfId="4874" xr:uid="{00000000-0005-0000-0000-000013120000}"/>
    <cellStyle name="Обычный 9 2 7 3 2" xfId="10891" xr:uid="{A204F745-E658-4C6F-8B1A-19B79E309CF3}"/>
    <cellStyle name="Обычный 9 2 7 4" xfId="6118" xr:uid="{00000000-0005-0000-0000-000014120000}"/>
    <cellStyle name="Обычный 9 2 7 4 2" xfId="12135" xr:uid="{E0AD449A-E016-4D11-9CFB-D5EFBE4D03F4}"/>
    <cellStyle name="Обычный 9 2 7 5" xfId="2383" xr:uid="{00000000-0005-0000-0000-000015120000}"/>
    <cellStyle name="Обычный 9 2 7 5 2" xfId="8403" xr:uid="{926DDF6C-6CFD-4587-A5A0-FDF3FB0CBB78}"/>
    <cellStyle name="Обычный 9 2 7 6" xfId="7165" xr:uid="{FA79EB46-C313-4FE3-B855-A727DC926467}"/>
    <cellStyle name="Обычный 9 2 8" xfId="2808" xr:uid="{00000000-0005-0000-0000-000016120000}"/>
    <cellStyle name="Обычный 9 2 8 2" xfId="8825" xr:uid="{713B4B32-053A-44DD-B1CE-321ED74BDC18}"/>
    <cellStyle name="Обычный 9 2 9" xfId="4052" xr:uid="{00000000-0005-0000-0000-000017120000}"/>
    <cellStyle name="Обычный 9 2 9 2" xfId="10069" xr:uid="{C8030032-BA6B-43EC-AA5A-BA4D9ACEBE9A}"/>
    <cellStyle name="Обычный 9 3" xfId="449" xr:uid="{00000000-0005-0000-0000-000018120000}"/>
    <cellStyle name="Обычный 9 3 10" xfId="5304" xr:uid="{00000000-0005-0000-0000-000019120000}"/>
    <cellStyle name="Обычный 9 3 10 2" xfId="11321" xr:uid="{B29BDFCB-69CA-4599-9E5D-6D514D7C2316}"/>
    <cellStyle name="Обычный 9 3 11" xfId="1568" xr:uid="{00000000-0005-0000-0000-00001A120000}"/>
    <cellStyle name="Обычный 9 3 11 2" xfId="7589" xr:uid="{48BD9567-6EEE-42CF-B5D6-637D65BFE033}"/>
    <cellStyle name="Обычный 9 3 12" xfId="6556" xr:uid="{F4AF3791-6B63-499E-A923-784285ADB059}"/>
    <cellStyle name="Обычный 9 3 2" xfId="450" xr:uid="{00000000-0005-0000-0000-00001B120000}"/>
    <cellStyle name="Обычный 9 3 2 10" xfId="6557" xr:uid="{D955BA89-C9AD-42C9-9096-301198974583}"/>
    <cellStyle name="Обычный 9 3 2 2" xfId="451" xr:uid="{00000000-0005-0000-0000-00001C120000}"/>
    <cellStyle name="Обычный 9 3 2 2 2" xfId="944" xr:uid="{00000000-0005-0000-0000-00001D120000}"/>
    <cellStyle name="Обычный 9 3 2 2 2 2" xfId="1354" xr:uid="{00000000-0005-0000-0000-00001E120000}"/>
    <cellStyle name="Обычный 9 3 2 2 2 2 2" xfId="3435" xr:uid="{00000000-0005-0000-0000-00001F120000}"/>
    <cellStyle name="Обычный 9 3 2 2 2 2 2 2" xfId="9452" xr:uid="{B4D8A367-1BE2-4AC4-9124-ABE800D8465B}"/>
    <cellStyle name="Обычный 9 3 2 2 2 2 3" xfId="4679" xr:uid="{00000000-0005-0000-0000-000020120000}"/>
    <cellStyle name="Обычный 9 3 2 2 2 2 3 2" xfId="10696" xr:uid="{13E70B14-C84E-4DB9-897C-3E547DCA2916}"/>
    <cellStyle name="Обычный 9 3 2 2 2 2 4" xfId="5923" xr:uid="{00000000-0005-0000-0000-000021120000}"/>
    <cellStyle name="Обычный 9 3 2 2 2 2 4 2" xfId="11940" xr:uid="{FAA47FA0-00C4-4C95-AD86-0C73BD024AE6}"/>
    <cellStyle name="Обычный 9 3 2 2 2 2 5" xfId="2188" xr:uid="{00000000-0005-0000-0000-000022120000}"/>
    <cellStyle name="Обычный 9 3 2 2 2 2 5 2" xfId="8208" xr:uid="{466D61E6-A086-4F69-88AC-2E708D436E86}"/>
    <cellStyle name="Обычный 9 3 2 2 2 2 6" xfId="7380" xr:uid="{91482220-68A3-4703-99C5-030A1DD5DC1A}"/>
    <cellStyle name="Обычный 9 3 2 2 2 3" xfId="2599" xr:uid="{00000000-0005-0000-0000-000023120000}"/>
    <cellStyle name="Обычный 9 3 2 2 2 3 2" xfId="3846" xr:uid="{00000000-0005-0000-0000-000024120000}"/>
    <cellStyle name="Обычный 9 3 2 2 2 3 2 2" xfId="9863" xr:uid="{3F6FC867-53DC-4B11-89C6-0DC2117C8F9B}"/>
    <cellStyle name="Обычный 9 3 2 2 2 3 3" xfId="5090" xr:uid="{00000000-0005-0000-0000-000025120000}"/>
    <cellStyle name="Обычный 9 3 2 2 2 3 3 2" xfId="11107" xr:uid="{5B2573D5-7462-4525-A3AB-1B71F7F99D38}"/>
    <cellStyle name="Обычный 9 3 2 2 2 3 4" xfId="6334" xr:uid="{00000000-0005-0000-0000-000026120000}"/>
    <cellStyle name="Обычный 9 3 2 2 2 3 4 2" xfId="12351" xr:uid="{F9CAEAE6-1089-4409-9C84-C03EABD6F203}"/>
    <cellStyle name="Обычный 9 3 2 2 2 3 5" xfId="8619" xr:uid="{415105BC-45FD-4F79-8105-A4347855C59A}"/>
    <cellStyle name="Обычный 9 3 2 2 2 4" xfId="3024" xr:uid="{00000000-0005-0000-0000-000027120000}"/>
    <cellStyle name="Обычный 9 3 2 2 2 4 2" xfId="9041" xr:uid="{10ADC26F-8904-4E8E-AF0D-D84E44A861BC}"/>
    <cellStyle name="Обычный 9 3 2 2 2 5" xfId="4268" xr:uid="{00000000-0005-0000-0000-000028120000}"/>
    <cellStyle name="Обычный 9 3 2 2 2 5 2" xfId="10285" xr:uid="{F2D1059D-C37C-4A49-A7B8-8632B888CB7B}"/>
    <cellStyle name="Обычный 9 3 2 2 2 6" xfId="5512" xr:uid="{00000000-0005-0000-0000-000029120000}"/>
    <cellStyle name="Обычный 9 3 2 2 2 6 2" xfId="11529" xr:uid="{FD7B2A2A-541A-41E7-8D19-4346C32FC91F}"/>
    <cellStyle name="Обычный 9 3 2 2 2 7" xfId="1777" xr:uid="{00000000-0005-0000-0000-00002A120000}"/>
    <cellStyle name="Обычный 9 3 2 2 2 7 2" xfId="7797" xr:uid="{7965999B-C29E-47A9-B616-B88FCB01F21F}"/>
    <cellStyle name="Обычный 9 3 2 2 2 8" xfId="6970" xr:uid="{1420BE93-CAD1-4276-83F1-C8BEBCAB9C56}"/>
    <cellStyle name="Обычный 9 3 2 2 3" xfId="736" xr:uid="{00000000-0005-0000-0000-00002B120000}"/>
    <cellStyle name="Обычный 9 3 2 2 3 2" xfId="3229" xr:uid="{00000000-0005-0000-0000-00002C120000}"/>
    <cellStyle name="Обычный 9 3 2 2 3 2 2" xfId="9246" xr:uid="{8249A258-D145-4A94-B992-012FF31B2E9C}"/>
    <cellStyle name="Обычный 9 3 2 2 3 3" xfId="4473" xr:uid="{00000000-0005-0000-0000-00002D120000}"/>
    <cellStyle name="Обычный 9 3 2 2 3 3 2" xfId="10490" xr:uid="{9D334A57-2188-4B8D-91A9-36B1342BF5B3}"/>
    <cellStyle name="Обычный 9 3 2 2 3 4" xfId="5717" xr:uid="{00000000-0005-0000-0000-00002E120000}"/>
    <cellStyle name="Обычный 9 3 2 2 3 4 2" xfId="11734" xr:uid="{0F286309-8858-415E-BC64-79D6D4CBD074}"/>
    <cellStyle name="Обычный 9 3 2 2 3 5" xfId="1982" xr:uid="{00000000-0005-0000-0000-00002F120000}"/>
    <cellStyle name="Обычный 9 3 2 2 3 5 2" xfId="8002" xr:uid="{91EFAB0C-8DA3-4490-9D32-E2DB5027F7D9}"/>
    <cellStyle name="Обычный 9 3 2 2 3 6" xfId="6765" xr:uid="{D58AA1F3-9DF4-4363-8D01-39EC643D24BF}"/>
    <cellStyle name="Обычный 9 3 2 2 4" xfId="1149" xr:uid="{00000000-0005-0000-0000-000030120000}"/>
    <cellStyle name="Обычный 9 3 2 2 4 2" xfId="3640" xr:uid="{00000000-0005-0000-0000-000031120000}"/>
    <cellStyle name="Обычный 9 3 2 2 4 2 2" xfId="9657" xr:uid="{7E462AFB-390C-47AB-8656-ABC2F8714231}"/>
    <cellStyle name="Обычный 9 3 2 2 4 3" xfId="4884" xr:uid="{00000000-0005-0000-0000-000032120000}"/>
    <cellStyle name="Обычный 9 3 2 2 4 3 2" xfId="10901" xr:uid="{A89E859F-DAF1-4685-864D-DA5E0903D70F}"/>
    <cellStyle name="Обычный 9 3 2 2 4 4" xfId="6128" xr:uid="{00000000-0005-0000-0000-000033120000}"/>
    <cellStyle name="Обычный 9 3 2 2 4 4 2" xfId="12145" xr:uid="{EB2BCA8A-AE72-4A22-B573-E2119D5B2E16}"/>
    <cellStyle name="Обычный 9 3 2 2 4 5" xfId="2393" xr:uid="{00000000-0005-0000-0000-000034120000}"/>
    <cellStyle name="Обычный 9 3 2 2 4 5 2" xfId="8413" xr:uid="{3CB516AD-88BA-4CF7-B74F-327BEDA9290C}"/>
    <cellStyle name="Обычный 9 3 2 2 4 6" xfId="7175" xr:uid="{B8D508DD-EC4C-4544-8814-E5AE2E1B62DF}"/>
    <cellStyle name="Обычный 9 3 2 2 5" xfId="2818" xr:uid="{00000000-0005-0000-0000-000035120000}"/>
    <cellStyle name="Обычный 9 3 2 2 5 2" xfId="8835" xr:uid="{603E499A-EBFB-4694-97F0-A76B56FFE202}"/>
    <cellStyle name="Обычный 9 3 2 2 6" xfId="4062" xr:uid="{00000000-0005-0000-0000-000036120000}"/>
    <cellStyle name="Обычный 9 3 2 2 6 2" xfId="10079" xr:uid="{6DC9CC5C-5009-45B8-A8D3-808830F008B0}"/>
    <cellStyle name="Обычный 9 3 2 2 7" xfId="5306" xr:uid="{00000000-0005-0000-0000-000037120000}"/>
    <cellStyle name="Обычный 9 3 2 2 7 2" xfId="11323" xr:uid="{609C6329-44DC-4EFD-90A2-C99DBC2A5AA4}"/>
    <cellStyle name="Обычный 9 3 2 2 8" xfId="1570" xr:uid="{00000000-0005-0000-0000-000038120000}"/>
    <cellStyle name="Обычный 9 3 2 2 8 2" xfId="7591" xr:uid="{8C8150C5-6162-4391-8D2B-297A1FD15106}"/>
    <cellStyle name="Обычный 9 3 2 2 9" xfId="6558" xr:uid="{AB0304EF-05FB-4B0C-8E60-6177895F5E56}"/>
    <cellStyle name="Обычный 9 3 2 3" xfId="943" xr:uid="{00000000-0005-0000-0000-000039120000}"/>
    <cellStyle name="Обычный 9 3 2 3 2" xfId="1353" xr:uid="{00000000-0005-0000-0000-00003A120000}"/>
    <cellStyle name="Обычный 9 3 2 3 2 2" xfId="3434" xr:uid="{00000000-0005-0000-0000-00003B120000}"/>
    <cellStyle name="Обычный 9 3 2 3 2 2 2" xfId="9451" xr:uid="{72F064F8-025A-4B01-8CB2-8E23C98B58A5}"/>
    <cellStyle name="Обычный 9 3 2 3 2 3" xfId="4678" xr:uid="{00000000-0005-0000-0000-00003C120000}"/>
    <cellStyle name="Обычный 9 3 2 3 2 3 2" xfId="10695" xr:uid="{4C88000C-FB61-4FC0-AA0F-765417D813B9}"/>
    <cellStyle name="Обычный 9 3 2 3 2 4" xfId="5922" xr:uid="{00000000-0005-0000-0000-00003D120000}"/>
    <cellStyle name="Обычный 9 3 2 3 2 4 2" xfId="11939" xr:uid="{30420460-F326-46C1-B88D-49B651A0A00F}"/>
    <cellStyle name="Обычный 9 3 2 3 2 5" xfId="2187" xr:uid="{00000000-0005-0000-0000-00003E120000}"/>
    <cellStyle name="Обычный 9 3 2 3 2 5 2" xfId="8207" xr:uid="{E957F09E-618D-4F76-BA1A-6E87A389C6C7}"/>
    <cellStyle name="Обычный 9 3 2 3 2 6" xfId="7379" xr:uid="{0AF61615-F7E3-492E-AA4B-DF4D284694DF}"/>
    <cellStyle name="Обычный 9 3 2 3 3" xfId="2598" xr:uid="{00000000-0005-0000-0000-00003F120000}"/>
    <cellStyle name="Обычный 9 3 2 3 3 2" xfId="3845" xr:uid="{00000000-0005-0000-0000-000040120000}"/>
    <cellStyle name="Обычный 9 3 2 3 3 2 2" xfId="9862" xr:uid="{E80E9137-B0A8-47C5-A034-53BFA36BD46B}"/>
    <cellStyle name="Обычный 9 3 2 3 3 3" xfId="5089" xr:uid="{00000000-0005-0000-0000-000041120000}"/>
    <cellStyle name="Обычный 9 3 2 3 3 3 2" xfId="11106" xr:uid="{CDACE116-20E0-4799-8BE3-6E792B0999ED}"/>
    <cellStyle name="Обычный 9 3 2 3 3 4" xfId="6333" xr:uid="{00000000-0005-0000-0000-000042120000}"/>
    <cellStyle name="Обычный 9 3 2 3 3 4 2" xfId="12350" xr:uid="{6B228B44-9AB4-4FDE-A435-5B0CFF6D6DF0}"/>
    <cellStyle name="Обычный 9 3 2 3 3 5" xfId="8618" xr:uid="{77CC0D5C-3719-4562-9DBD-4144AF6A263F}"/>
    <cellStyle name="Обычный 9 3 2 3 4" xfId="3023" xr:uid="{00000000-0005-0000-0000-000043120000}"/>
    <cellStyle name="Обычный 9 3 2 3 4 2" xfId="9040" xr:uid="{4CE5D3C7-9152-4AE6-BC7C-4A280074BB31}"/>
    <cellStyle name="Обычный 9 3 2 3 5" xfId="4267" xr:uid="{00000000-0005-0000-0000-000044120000}"/>
    <cellStyle name="Обычный 9 3 2 3 5 2" xfId="10284" xr:uid="{EC59ABB3-8D93-4EDE-902F-52BB117AD8B0}"/>
    <cellStyle name="Обычный 9 3 2 3 6" xfId="5511" xr:uid="{00000000-0005-0000-0000-000045120000}"/>
    <cellStyle name="Обычный 9 3 2 3 6 2" xfId="11528" xr:uid="{DF0DBF68-EA10-4207-97FB-EDC8453BCC97}"/>
    <cellStyle name="Обычный 9 3 2 3 7" xfId="1776" xr:uid="{00000000-0005-0000-0000-000046120000}"/>
    <cellStyle name="Обычный 9 3 2 3 7 2" xfId="7796" xr:uid="{30994064-5B8B-4BEF-835C-798361C81B12}"/>
    <cellStyle name="Обычный 9 3 2 3 8" xfId="6969" xr:uid="{5AE7F6C0-2331-4FE2-A0CD-99F93883154B}"/>
    <cellStyle name="Обычный 9 3 2 4" xfId="735" xr:uid="{00000000-0005-0000-0000-000047120000}"/>
    <cellStyle name="Обычный 9 3 2 4 2" xfId="3228" xr:uid="{00000000-0005-0000-0000-000048120000}"/>
    <cellStyle name="Обычный 9 3 2 4 2 2" xfId="9245" xr:uid="{6CFF4BA5-3007-4E75-AE8D-A244174E14C0}"/>
    <cellStyle name="Обычный 9 3 2 4 3" xfId="4472" xr:uid="{00000000-0005-0000-0000-000049120000}"/>
    <cellStyle name="Обычный 9 3 2 4 3 2" xfId="10489" xr:uid="{F46CB883-CDF9-493D-8243-5F91405674CA}"/>
    <cellStyle name="Обычный 9 3 2 4 4" xfId="5716" xr:uid="{00000000-0005-0000-0000-00004A120000}"/>
    <cellStyle name="Обычный 9 3 2 4 4 2" xfId="11733" xr:uid="{5B7A9758-DC02-4B5B-85A9-B0FD3AE52E22}"/>
    <cellStyle name="Обычный 9 3 2 4 5" xfId="1981" xr:uid="{00000000-0005-0000-0000-00004B120000}"/>
    <cellStyle name="Обычный 9 3 2 4 5 2" xfId="8001" xr:uid="{65972213-0BBF-46D9-BD84-BEB151C6724A}"/>
    <cellStyle name="Обычный 9 3 2 4 6" xfId="6764" xr:uid="{40949498-1B09-408C-B021-FC2EFCA1C475}"/>
    <cellStyle name="Обычный 9 3 2 5" xfId="1148" xr:uid="{00000000-0005-0000-0000-00004C120000}"/>
    <cellStyle name="Обычный 9 3 2 5 2" xfId="3639" xr:uid="{00000000-0005-0000-0000-00004D120000}"/>
    <cellStyle name="Обычный 9 3 2 5 2 2" xfId="9656" xr:uid="{59FEAFA4-466D-4CA0-BB1F-5DB87DA66500}"/>
    <cellStyle name="Обычный 9 3 2 5 3" xfId="4883" xr:uid="{00000000-0005-0000-0000-00004E120000}"/>
    <cellStyle name="Обычный 9 3 2 5 3 2" xfId="10900" xr:uid="{44F8A8E2-D015-4E95-8290-9D35A428837F}"/>
    <cellStyle name="Обычный 9 3 2 5 4" xfId="6127" xr:uid="{00000000-0005-0000-0000-00004F120000}"/>
    <cellStyle name="Обычный 9 3 2 5 4 2" xfId="12144" xr:uid="{63D849FC-DE77-4910-A4A1-BCA46AAF5FFF}"/>
    <cellStyle name="Обычный 9 3 2 5 5" xfId="2392" xr:uid="{00000000-0005-0000-0000-000050120000}"/>
    <cellStyle name="Обычный 9 3 2 5 5 2" xfId="8412" xr:uid="{84010A4E-0D4B-4F15-8986-4A048593DE4B}"/>
    <cellStyle name="Обычный 9 3 2 5 6" xfId="7174" xr:uid="{0F7402F1-391B-444C-B2FD-1DA05AE5B4EF}"/>
    <cellStyle name="Обычный 9 3 2 6" xfId="2817" xr:uid="{00000000-0005-0000-0000-000051120000}"/>
    <cellStyle name="Обычный 9 3 2 6 2" xfId="8834" xr:uid="{EC3AA20B-4BC0-499E-A055-7D9D477EE6BF}"/>
    <cellStyle name="Обычный 9 3 2 7" xfId="4061" xr:uid="{00000000-0005-0000-0000-000052120000}"/>
    <cellStyle name="Обычный 9 3 2 7 2" xfId="10078" xr:uid="{18E6FD00-CA34-4645-AFD7-F9E654C84354}"/>
    <cellStyle name="Обычный 9 3 2 8" xfId="5305" xr:uid="{00000000-0005-0000-0000-000053120000}"/>
    <cellStyle name="Обычный 9 3 2 8 2" xfId="11322" xr:uid="{6A624580-1922-4574-8961-BCFB3302FB5F}"/>
    <cellStyle name="Обычный 9 3 2 9" xfId="1569" xr:uid="{00000000-0005-0000-0000-000054120000}"/>
    <cellStyle name="Обычный 9 3 2 9 2" xfId="7590" xr:uid="{7EEAEBFA-3B47-4C6F-B7C3-DE2055FD13E1}"/>
    <cellStyle name="Обычный 9 3 3" xfId="452" xr:uid="{00000000-0005-0000-0000-000055120000}"/>
    <cellStyle name="Обычный 9 3 3 2" xfId="945" xr:uid="{00000000-0005-0000-0000-000056120000}"/>
    <cellStyle name="Обычный 9 3 3 2 2" xfId="1355" xr:uid="{00000000-0005-0000-0000-000057120000}"/>
    <cellStyle name="Обычный 9 3 3 2 2 2" xfId="3436" xr:uid="{00000000-0005-0000-0000-000058120000}"/>
    <cellStyle name="Обычный 9 3 3 2 2 2 2" xfId="9453" xr:uid="{2664C2C0-D28E-45C5-8E22-0E57BE6C0400}"/>
    <cellStyle name="Обычный 9 3 3 2 2 3" xfId="4680" xr:uid="{00000000-0005-0000-0000-000059120000}"/>
    <cellStyle name="Обычный 9 3 3 2 2 3 2" xfId="10697" xr:uid="{5F697544-9165-4442-B5EC-BE0D0A26ADA5}"/>
    <cellStyle name="Обычный 9 3 3 2 2 4" xfId="5924" xr:uid="{00000000-0005-0000-0000-00005A120000}"/>
    <cellStyle name="Обычный 9 3 3 2 2 4 2" xfId="11941" xr:uid="{99FD5E3B-53CA-4114-8541-1DEFFC56618B}"/>
    <cellStyle name="Обычный 9 3 3 2 2 5" xfId="2189" xr:uid="{00000000-0005-0000-0000-00005B120000}"/>
    <cellStyle name="Обычный 9 3 3 2 2 5 2" xfId="8209" xr:uid="{961D579D-70DE-4597-8D05-5183A555AF2B}"/>
    <cellStyle name="Обычный 9 3 3 2 2 6" xfId="7381" xr:uid="{4C478A93-C5E5-41ED-B28C-33DFE74C0129}"/>
    <cellStyle name="Обычный 9 3 3 2 3" xfId="2600" xr:uid="{00000000-0005-0000-0000-00005C120000}"/>
    <cellStyle name="Обычный 9 3 3 2 3 2" xfId="3847" xr:uid="{00000000-0005-0000-0000-00005D120000}"/>
    <cellStyle name="Обычный 9 3 3 2 3 2 2" xfId="9864" xr:uid="{3B3AAA34-4680-47E4-AA32-A73C6F219C34}"/>
    <cellStyle name="Обычный 9 3 3 2 3 3" xfId="5091" xr:uid="{00000000-0005-0000-0000-00005E120000}"/>
    <cellStyle name="Обычный 9 3 3 2 3 3 2" xfId="11108" xr:uid="{FD8D92FD-36BF-40CF-9026-B14F1D34EE1E}"/>
    <cellStyle name="Обычный 9 3 3 2 3 4" xfId="6335" xr:uid="{00000000-0005-0000-0000-00005F120000}"/>
    <cellStyle name="Обычный 9 3 3 2 3 4 2" xfId="12352" xr:uid="{6E274591-8307-4316-8C8D-02326B8DB903}"/>
    <cellStyle name="Обычный 9 3 3 2 3 5" xfId="8620" xr:uid="{04DDE702-C6CC-4D91-BD55-ED937D40FD7F}"/>
    <cellStyle name="Обычный 9 3 3 2 4" xfId="3025" xr:uid="{00000000-0005-0000-0000-000060120000}"/>
    <cellStyle name="Обычный 9 3 3 2 4 2" xfId="9042" xr:uid="{74F225CC-5798-44F1-A3CE-3172B9FDEBC3}"/>
    <cellStyle name="Обычный 9 3 3 2 5" xfId="4269" xr:uid="{00000000-0005-0000-0000-000061120000}"/>
    <cellStyle name="Обычный 9 3 3 2 5 2" xfId="10286" xr:uid="{53B58C68-BC20-401A-95D2-DE603CE8343E}"/>
    <cellStyle name="Обычный 9 3 3 2 6" xfId="5513" xr:uid="{00000000-0005-0000-0000-000062120000}"/>
    <cellStyle name="Обычный 9 3 3 2 6 2" xfId="11530" xr:uid="{0B7438D0-FFF8-4923-9C35-7A1A6F1A3042}"/>
    <cellStyle name="Обычный 9 3 3 2 7" xfId="1778" xr:uid="{00000000-0005-0000-0000-000063120000}"/>
    <cellStyle name="Обычный 9 3 3 2 7 2" xfId="7798" xr:uid="{C26C7FF9-E309-4CE8-B988-A438B5BC6E11}"/>
    <cellStyle name="Обычный 9 3 3 2 8" xfId="6971" xr:uid="{13EE9D98-40E3-4A6F-9F62-5CD4B4B900FF}"/>
    <cellStyle name="Обычный 9 3 3 3" xfId="737" xr:uid="{00000000-0005-0000-0000-000064120000}"/>
    <cellStyle name="Обычный 9 3 3 3 2" xfId="3230" xr:uid="{00000000-0005-0000-0000-000065120000}"/>
    <cellStyle name="Обычный 9 3 3 3 2 2" xfId="9247" xr:uid="{F3F270F2-C105-4DF1-BE55-050C406A77EA}"/>
    <cellStyle name="Обычный 9 3 3 3 3" xfId="4474" xr:uid="{00000000-0005-0000-0000-000066120000}"/>
    <cellStyle name="Обычный 9 3 3 3 3 2" xfId="10491" xr:uid="{234AE2EE-59D6-46A5-942D-946B80718F4B}"/>
    <cellStyle name="Обычный 9 3 3 3 4" xfId="5718" xr:uid="{00000000-0005-0000-0000-000067120000}"/>
    <cellStyle name="Обычный 9 3 3 3 4 2" xfId="11735" xr:uid="{B6FE32D7-BA13-4691-83B7-1FC3942FC286}"/>
    <cellStyle name="Обычный 9 3 3 3 5" xfId="1983" xr:uid="{00000000-0005-0000-0000-000068120000}"/>
    <cellStyle name="Обычный 9 3 3 3 5 2" xfId="8003" xr:uid="{180DA46D-0322-41BF-9A6D-DBE0CA96573A}"/>
    <cellStyle name="Обычный 9 3 3 3 6" xfId="6766" xr:uid="{45A3297E-E7B9-4EF2-9312-4C00C8B0C987}"/>
    <cellStyle name="Обычный 9 3 3 4" xfId="1150" xr:uid="{00000000-0005-0000-0000-000069120000}"/>
    <cellStyle name="Обычный 9 3 3 4 2" xfId="3641" xr:uid="{00000000-0005-0000-0000-00006A120000}"/>
    <cellStyle name="Обычный 9 3 3 4 2 2" xfId="9658" xr:uid="{147D073E-1D94-4896-A058-3D90F08F035D}"/>
    <cellStyle name="Обычный 9 3 3 4 3" xfId="4885" xr:uid="{00000000-0005-0000-0000-00006B120000}"/>
    <cellStyle name="Обычный 9 3 3 4 3 2" xfId="10902" xr:uid="{AF1680A7-0606-46A2-8C61-069301A62FC6}"/>
    <cellStyle name="Обычный 9 3 3 4 4" xfId="6129" xr:uid="{00000000-0005-0000-0000-00006C120000}"/>
    <cellStyle name="Обычный 9 3 3 4 4 2" xfId="12146" xr:uid="{718D9801-0FEC-4F11-B2CA-D3F28D1063EC}"/>
    <cellStyle name="Обычный 9 3 3 4 5" xfId="2394" xr:uid="{00000000-0005-0000-0000-00006D120000}"/>
    <cellStyle name="Обычный 9 3 3 4 5 2" xfId="8414" xr:uid="{8EBC028D-9C00-46F2-8A73-6097A3AE4564}"/>
    <cellStyle name="Обычный 9 3 3 4 6" xfId="7176" xr:uid="{C5DFA2D4-DBA9-4D06-B27C-9CF4CA44EC25}"/>
    <cellStyle name="Обычный 9 3 3 5" xfId="2819" xr:uid="{00000000-0005-0000-0000-00006E120000}"/>
    <cellStyle name="Обычный 9 3 3 5 2" xfId="8836" xr:uid="{62F3E15A-9113-49C8-8317-ABC63B2A9D9B}"/>
    <cellStyle name="Обычный 9 3 3 6" xfId="4063" xr:uid="{00000000-0005-0000-0000-00006F120000}"/>
    <cellStyle name="Обычный 9 3 3 6 2" xfId="10080" xr:uid="{AF0BCCD7-44D9-4710-A1F7-46B2821608A7}"/>
    <cellStyle name="Обычный 9 3 3 7" xfId="5307" xr:uid="{00000000-0005-0000-0000-000070120000}"/>
    <cellStyle name="Обычный 9 3 3 7 2" xfId="11324" xr:uid="{9156A941-161E-48FC-81B2-D5DD8D00FA24}"/>
    <cellStyle name="Обычный 9 3 3 8" xfId="1571" xr:uid="{00000000-0005-0000-0000-000071120000}"/>
    <cellStyle name="Обычный 9 3 3 8 2" xfId="7592" xr:uid="{06CEE2D1-51FF-416B-AB6F-48D0A4A4602A}"/>
    <cellStyle name="Обычный 9 3 3 9" xfId="6559" xr:uid="{8C96A657-90C9-4F81-BED4-F5C9E4715256}"/>
    <cellStyle name="Обычный 9 3 4" xfId="650" xr:uid="{00000000-0005-0000-0000-000072120000}"/>
    <cellStyle name="Обычный 9 3 4 2" xfId="1078" xr:uid="{00000000-0005-0000-0000-000073120000}"/>
    <cellStyle name="Обычный 9 3 4 2 2" xfId="1488" xr:uid="{00000000-0005-0000-0000-000074120000}"/>
    <cellStyle name="Обычный 9 3 4 2 2 2" xfId="3569" xr:uid="{00000000-0005-0000-0000-000075120000}"/>
    <cellStyle name="Обычный 9 3 4 2 2 2 2" xfId="9586" xr:uid="{3AEF51FC-F500-4F7C-BAEA-84243D7D3565}"/>
    <cellStyle name="Обычный 9 3 4 2 2 3" xfId="4813" xr:uid="{00000000-0005-0000-0000-000076120000}"/>
    <cellStyle name="Обычный 9 3 4 2 2 3 2" xfId="10830" xr:uid="{17905A3B-206E-46F3-90E4-49188CDBE313}"/>
    <cellStyle name="Обычный 9 3 4 2 2 4" xfId="6057" xr:uid="{00000000-0005-0000-0000-000077120000}"/>
    <cellStyle name="Обычный 9 3 4 2 2 4 2" xfId="12074" xr:uid="{72EDB1CF-969F-48D6-B78E-085751CB090F}"/>
    <cellStyle name="Обычный 9 3 4 2 2 5" xfId="2322" xr:uid="{00000000-0005-0000-0000-000078120000}"/>
    <cellStyle name="Обычный 9 3 4 2 2 5 2" xfId="8342" xr:uid="{889497D7-E6CC-4C4F-BF2E-342E64798DFB}"/>
    <cellStyle name="Обычный 9 3 4 2 2 6" xfId="7514" xr:uid="{205EC680-146B-48FA-878C-6EF4C67C029E}"/>
    <cellStyle name="Обычный 9 3 4 2 3" xfId="2733" xr:uid="{00000000-0005-0000-0000-000079120000}"/>
    <cellStyle name="Обычный 9 3 4 2 3 2" xfId="3980" xr:uid="{00000000-0005-0000-0000-00007A120000}"/>
    <cellStyle name="Обычный 9 3 4 2 3 2 2" xfId="9997" xr:uid="{8C29381E-A5B0-429B-9682-A019E1A38B5C}"/>
    <cellStyle name="Обычный 9 3 4 2 3 3" xfId="5224" xr:uid="{00000000-0005-0000-0000-00007B120000}"/>
    <cellStyle name="Обычный 9 3 4 2 3 3 2" xfId="11241" xr:uid="{1923FBBF-66D5-478F-9247-6CCB020159D5}"/>
    <cellStyle name="Обычный 9 3 4 2 3 4" xfId="6468" xr:uid="{00000000-0005-0000-0000-00007C120000}"/>
    <cellStyle name="Обычный 9 3 4 2 3 4 2" xfId="12485" xr:uid="{486FE621-647B-47FA-B05C-5BBC25E9333D}"/>
    <cellStyle name="Обычный 9 3 4 2 3 5" xfId="8753" xr:uid="{3FF828DE-3A9F-4E26-B696-102694C44554}"/>
    <cellStyle name="Обычный 9 3 4 2 4" xfId="3158" xr:uid="{00000000-0005-0000-0000-00007D120000}"/>
    <cellStyle name="Обычный 9 3 4 2 4 2" xfId="9175" xr:uid="{6F4E5B69-BE70-4E59-A4D9-249227C71283}"/>
    <cellStyle name="Обычный 9 3 4 2 5" xfId="4402" xr:uid="{00000000-0005-0000-0000-00007E120000}"/>
    <cellStyle name="Обычный 9 3 4 2 5 2" xfId="10419" xr:uid="{8FA21506-0D7A-401A-859B-90C99EAF3097}"/>
    <cellStyle name="Обычный 9 3 4 2 6" xfId="5646" xr:uid="{00000000-0005-0000-0000-00007F120000}"/>
    <cellStyle name="Обычный 9 3 4 2 6 2" xfId="11663" xr:uid="{4C7A0E3B-40B2-4E58-8357-E108257692CA}"/>
    <cellStyle name="Обычный 9 3 4 2 7" xfId="1911" xr:uid="{00000000-0005-0000-0000-000080120000}"/>
    <cellStyle name="Обычный 9 3 4 2 7 2" xfId="7931" xr:uid="{CB6590C1-F082-4B86-95B7-2DFAAF1CAF83}"/>
    <cellStyle name="Обычный 9 3 4 2 8" xfId="7104" xr:uid="{DBE7BD35-ECAC-4E49-BDD1-CB404B68FD72}"/>
    <cellStyle name="Обычный 9 3 4 3" xfId="870" xr:uid="{00000000-0005-0000-0000-000081120000}"/>
    <cellStyle name="Обычный 9 3 4 3 2" xfId="3363" xr:uid="{00000000-0005-0000-0000-000082120000}"/>
    <cellStyle name="Обычный 9 3 4 3 2 2" xfId="9380" xr:uid="{8EB1B98C-CA26-410E-9E25-F87D5033D109}"/>
    <cellStyle name="Обычный 9 3 4 3 3" xfId="4607" xr:uid="{00000000-0005-0000-0000-000083120000}"/>
    <cellStyle name="Обычный 9 3 4 3 3 2" xfId="10624" xr:uid="{96BF0E5B-F67B-46A1-B231-13927491BAF9}"/>
    <cellStyle name="Обычный 9 3 4 3 4" xfId="5851" xr:uid="{00000000-0005-0000-0000-000084120000}"/>
    <cellStyle name="Обычный 9 3 4 3 4 2" xfId="11868" xr:uid="{68F08982-AFBB-4B03-8994-6981242BAB93}"/>
    <cellStyle name="Обычный 9 3 4 3 5" xfId="2116" xr:uid="{00000000-0005-0000-0000-000085120000}"/>
    <cellStyle name="Обычный 9 3 4 3 5 2" xfId="8136" xr:uid="{2B8D9A39-6166-4100-89F0-BDE4F5A1F124}"/>
    <cellStyle name="Обычный 9 3 4 3 6" xfId="6899" xr:uid="{92E9036B-9078-40F6-A9A6-62F2B73038AB}"/>
    <cellStyle name="Обычный 9 3 4 4" xfId="1283" xr:uid="{00000000-0005-0000-0000-000086120000}"/>
    <cellStyle name="Обычный 9 3 4 4 2" xfId="3774" xr:uid="{00000000-0005-0000-0000-000087120000}"/>
    <cellStyle name="Обычный 9 3 4 4 2 2" xfId="9791" xr:uid="{A5142A5E-FD90-42D9-91B4-788B40021AC1}"/>
    <cellStyle name="Обычный 9 3 4 4 3" xfId="5018" xr:uid="{00000000-0005-0000-0000-000088120000}"/>
    <cellStyle name="Обычный 9 3 4 4 3 2" xfId="11035" xr:uid="{016CCC86-A039-4D95-9FD5-6D65C484E8F5}"/>
    <cellStyle name="Обычный 9 3 4 4 4" xfId="6262" xr:uid="{00000000-0005-0000-0000-000089120000}"/>
    <cellStyle name="Обычный 9 3 4 4 4 2" xfId="12279" xr:uid="{C5E5D44C-38D6-4A2D-BCD3-615F0D1B1C00}"/>
    <cellStyle name="Обычный 9 3 4 4 5" xfId="2527" xr:uid="{00000000-0005-0000-0000-00008A120000}"/>
    <cellStyle name="Обычный 9 3 4 4 5 2" xfId="8547" xr:uid="{9DF1F844-E2E8-4909-AAB5-0E7E9FD089A3}"/>
    <cellStyle name="Обычный 9 3 4 4 6" xfId="7309" xr:uid="{D3CB63CF-551A-4244-BDFE-7BF3A1BA1011}"/>
    <cellStyle name="Обычный 9 3 4 5" xfId="2952" xr:uid="{00000000-0005-0000-0000-00008B120000}"/>
    <cellStyle name="Обычный 9 3 4 5 2" xfId="8969" xr:uid="{85093A4B-1577-4893-B48C-7A44DAB2B5E1}"/>
    <cellStyle name="Обычный 9 3 4 6" xfId="4196" xr:uid="{00000000-0005-0000-0000-00008C120000}"/>
    <cellStyle name="Обычный 9 3 4 6 2" xfId="10213" xr:uid="{B4292A5F-10A7-4D4B-9D9D-A8C259151CE0}"/>
    <cellStyle name="Обычный 9 3 4 7" xfId="5440" xr:uid="{00000000-0005-0000-0000-00008D120000}"/>
    <cellStyle name="Обычный 9 3 4 7 2" xfId="11457" xr:uid="{7343DFEA-9473-48E8-AD13-52D90ED728E8}"/>
    <cellStyle name="Обычный 9 3 4 8" xfId="1704" xr:uid="{00000000-0005-0000-0000-00008E120000}"/>
    <cellStyle name="Обычный 9 3 4 8 2" xfId="7725" xr:uid="{5D065969-C24C-4C80-B541-2915F93A7148}"/>
    <cellStyle name="Обычный 9 3 4 9" xfId="6692" xr:uid="{01043D38-C004-41A4-8C56-DF0E746F3441}"/>
    <cellStyle name="Обычный 9 3 5" xfId="942" xr:uid="{00000000-0005-0000-0000-00008F120000}"/>
    <cellStyle name="Обычный 9 3 5 2" xfId="1352" xr:uid="{00000000-0005-0000-0000-000090120000}"/>
    <cellStyle name="Обычный 9 3 5 2 2" xfId="3433" xr:uid="{00000000-0005-0000-0000-000091120000}"/>
    <cellStyle name="Обычный 9 3 5 2 2 2" xfId="9450" xr:uid="{1B7B882D-3CC5-44D4-99C5-B49668EC81F9}"/>
    <cellStyle name="Обычный 9 3 5 2 3" xfId="4677" xr:uid="{00000000-0005-0000-0000-000092120000}"/>
    <cellStyle name="Обычный 9 3 5 2 3 2" xfId="10694" xr:uid="{FCD7BC8F-5136-4E78-9F97-A79CEB16E9A1}"/>
    <cellStyle name="Обычный 9 3 5 2 4" xfId="5921" xr:uid="{00000000-0005-0000-0000-000093120000}"/>
    <cellStyle name="Обычный 9 3 5 2 4 2" xfId="11938" xr:uid="{A317853D-EE23-4488-89AC-B473CF311154}"/>
    <cellStyle name="Обычный 9 3 5 2 5" xfId="2186" xr:uid="{00000000-0005-0000-0000-000094120000}"/>
    <cellStyle name="Обычный 9 3 5 2 5 2" xfId="8206" xr:uid="{CE7D8993-E979-4ECF-8222-840F5A04CF43}"/>
    <cellStyle name="Обычный 9 3 5 2 6" xfId="7378" xr:uid="{165066B9-216B-45E5-8A64-7D193DACB11D}"/>
    <cellStyle name="Обычный 9 3 5 3" xfId="2597" xr:uid="{00000000-0005-0000-0000-000095120000}"/>
    <cellStyle name="Обычный 9 3 5 3 2" xfId="3844" xr:uid="{00000000-0005-0000-0000-000096120000}"/>
    <cellStyle name="Обычный 9 3 5 3 2 2" xfId="9861" xr:uid="{3CA70D16-62F5-4B07-9D80-0C018E588C60}"/>
    <cellStyle name="Обычный 9 3 5 3 3" xfId="5088" xr:uid="{00000000-0005-0000-0000-000097120000}"/>
    <cellStyle name="Обычный 9 3 5 3 3 2" xfId="11105" xr:uid="{36C3A1E5-3317-4A78-A591-891220809D8E}"/>
    <cellStyle name="Обычный 9 3 5 3 4" xfId="6332" xr:uid="{00000000-0005-0000-0000-000098120000}"/>
    <cellStyle name="Обычный 9 3 5 3 4 2" xfId="12349" xr:uid="{C396B471-B347-4125-84C7-42026C0CA912}"/>
    <cellStyle name="Обычный 9 3 5 3 5" xfId="8617" xr:uid="{7701F0E1-3F2F-4CE4-AAF1-9C1EC1DE6F28}"/>
    <cellStyle name="Обычный 9 3 5 4" xfId="3022" xr:uid="{00000000-0005-0000-0000-000099120000}"/>
    <cellStyle name="Обычный 9 3 5 4 2" xfId="9039" xr:uid="{B8655598-748D-4564-AB55-DA351D92301D}"/>
    <cellStyle name="Обычный 9 3 5 5" xfId="4266" xr:uid="{00000000-0005-0000-0000-00009A120000}"/>
    <cellStyle name="Обычный 9 3 5 5 2" xfId="10283" xr:uid="{A1922AC5-0BA2-44DC-AFF1-07961397B351}"/>
    <cellStyle name="Обычный 9 3 5 6" xfId="5510" xr:uid="{00000000-0005-0000-0000-00009B120000}"/>
    <cellStyle name="Обычный 9 3 5 6 2" xfId="11527" xr:uid="{9C2F1838-52DB-4E79-A739-5ADD3B66A2C9}"/>
    <cellStyle name="Обычный 9 3 5 7" xfId="1775" xr:uid="{00000000-0005-0000-0000-00009C120000}"/>
    <cellStyle name="Обычный 9 3 5 7 2" xfId="7795" xr:uid="{39CE538F-7CFA-4C5B-9FDF-7DFA79469BBC}"/>
    <cellStyle name="Обычный 9 3 5 8" xfId="6968" xr:uid="{F22909BB-3C24-411E-8A36-81A017932A74}"/>
    <cellStyle name="Обычный 9 3 6" xfId="734" xr:uid="{00000000-0005-0000-0000-00009D120000}"/>
    <cellStyle name="Обычный 9 3 6 2" xfId="3227" xr:uid="{00000000-0005-0000-0000-00009E120000}"/>
    <cellStyle name="Обычный 9 3 6 2 2" xfId="9244" xr:uid="{DD865CEA-6DDF-49A1-BEA9-F9546D818834}"/>
    <cellStyle name="Обычный 9 3 6 3" xfId="4471" xr:uid="{00000000-0005-0000-0000-00009F120000}"/>
    <cellStyle name="Обычный 9 3 6 3 2" xfId="10488" xr:uid="{CAF498CC-6DA0-4BC3-9E0D-1A17A5DF5F38}"/>
    <cellStyle name="Обычный 9 3 6 4" xfId="5715" xr:uid="{00000000-0005-0000-0000-0000A0120000}"/>
    <cellStyle name="Обычный 9 3 6 4 2" xfId="11732" xr:uid="{4FFB8EFB-CCC2-442C-89BC-4EA81A81022E}"/>
    <cellStyle name="Обычный 9 3 6 5" xfId="1980" xr:uid="{00000000-0005-0000-0000-0000A1120000}"/>
    <cellStyle name="Обычный 9 3 6 5 2" xfId="8000" xr:uid="{B76F6BBB-A95E-425D-B6C1-01F5E398DB37}"/>
    <cellStyle name="Обычный 9 3 6 6" xfId="6763" xr:uid="{7E225284-3ECE-4BC1-BB3C-E1328EB48C48}"/>
    <cellStyle name="Обычный 9 3 7" xfId="1147" xr:uid="{00000000-0005-0000-0000-0000A2120000}"/>
    <cellStyle name="Обычный 9 3 7 2" xfId="3638" xr:uid="{00000000-0005-0000-0000-0000A3120000}"/>
    <cellStyle name="Обычный 9 3 7 2 2" xfId="9655" xr:uid="{D7909D7E-7DA8-4270-BD0E-C676F6E74CB6}"/>
    <cellStyle name="Обычный 9 3 7 3" xfId="4882" xr:uid="{00000000-0005-0000-0000-0000A4120000}"/>
    <cellStyle name="Обычный 9 3 7 3 2" xfId="10899" xr:uid="{82D6C8E5-AA6B-4D62-869E-94DA7A9D02C7}"/>
    <cellStyle name="Обычный 9 3 7 4" xfId="6126" xr:uid="{00000000-0005-0000-0000-0000A5120000}"/>
    <cellStyle name="Обычный 9 3 7 4 2" xfId="12143" xr:uid="{58571E0D-5AF1-4227-B2F1-767645C5A55D}"/>
    <cellStyle name="Обычный 9 3 7 5" xfId="2391" xr:uid="{00000000-0005-0000-0000-0000A6120000}"/>
    <cellStyle name="Обычный 9 3 7 5 2" xfId="8411" xr:uid="{4DCCD8EE-18FA-46EB-907A-9559B25B80DD}"/>
    <cellStyle name="Обычный 9 3 7 6" xfId="7173" xr:uid="{B8A58E61-BE3F-4104-B668-A11E487F81BF}"/>
    <cellStyle name="Обычный 9 3 8" xfId="2816" xr:uid="{00000000-0005-0000-0000-0000A7120000}"/>
    <cellStyle name="Обычный 9 3 8 2" xfId="8833" xr:uid="{1BCE8AD8-A835-42A6-AD7B-B448CD891054}"/>
    <cellStyle name="Обычный 9 3 9" xfId="4060" xr:uid="{00000000-0005-0000-0000-0000A8120000}"/>
    <cellStyle name="Обычный 9 3 9 2" xfId="10077" xr:uid="{0418B4BA-BD67-48C8-BE01-F2E3CE1E868A}"/>
    <cellStyle name="Обычный 9 4" xfId="453" xr:uid="{00000000-0005-0000-0000-0000A9120000}"/>
    <cellStyle name="Обычный 9 4 10" xfId="6560" xr:uid="{C544E182-C75E-4A54-8C0E-C4F56DF59068}"/>
    <cellStyle name="Обычный 9 4 2" xfId="454" xr:uid="{00000000-0005-0000-0000-0000AA120000}"/>
    <cellStyle name="Обычный 9 4 2 2" xfId="947" xr:uid="{00000000-0005-0000-0000-0000AB120000}"/>
    <cellStyle name="Обычный 9 4 2 2 2" xfId="1357" xr:uid="{00000000-0005-0000-0000-0000AC120000}"/>
    <cellStyle name="Обычный 9 4 2 2 2 2" xfId="3438" xr:uid="{00000000-0005-0000-0000-0000AD120000}"/>
    <cellStyle name="Обычный 9 4 2 2 2 2 2" xfId="9455" xr:uid="{7AE8C2FE-B932-4286-ACEF-95CDA27D397B}"/>
    <cellStyle name="Обычный 9 4 2 2 2 3" xfId="4682" xr:uid="{00000000-0005-0000-0000-0000AE120000}"/>
    <cellStyle name="Обычный 9 4 2 2 2 3 2" xfId="10699" xr:uid="{D2C39946-B115-446E-8DF0-062C1BF77601}"/>
    <cellStyle name="Обычный 9 4 2 2 2 4" xfId="5926" xr:uid="{00000000-0005-0000-0000-0000AF120000}"/>
    <cellStyle name="Обычный 9 4 2 2 2 4 2" xfId="11943" xr:uid="{EF0EACB9-A9BF-4512-83E5-AE2F6F88F84B}"/>
    <cellStyle name="Обычный 9 4 2 2 2 5" xfId="2191" xr:uid="{00000000-0005-0000-0000-0000B0120000}"/>
    <cellStyle name="Обычный 9 4 2 2 2 5 2" xfId="8211" xr:uid="{2FC60759-5EC5-4B8C-A458-5EE8AC3C0897}"/>
    <cellStyle name="Обычный 9 4 2 2 2 6" xfId="7383" xr:uid="{118FF73C-D77E-449C-B73F-56264598BF78}"/>
    <cellStyle name="Обычный 9 4 2 2 3" xfId="2602" xr:uid="{00000000-0005-0000-0000-0000B1120000}"/>
    <cellStyle name="Обычный 9 4 2 2 3 2" xfId="3849" xr:uid="{00000000-0005-0000-0000-0000B2120000}"/>
    <cellStyle name="Обычный 9 4 2 2 3 2 2" xfId="9866" xr:uid="{A8C02717-02F0-4359-B5A7-6708D72F3FE5}"/>
    <cellStyle name="Обычный 9 4 2 2 3 3" xfId="5093" xr:uid="{00000000-0005-0000-0000-0000B3120000}"/>
    <cellStyle name="Обычный 9 4 2 2 3 3 2" xfId="11110" xr:uid="{3C8B13D7-448D-427C-B0EB-A1C73874A562}"/>
    <cellStyle name="Обычный 9 4 2 2 3 4" xfId="6337" xr:uid="{00000000-0005-0000-0000-0000B4120000}"/>
    <cellStyle name="Обычный 9 4 2 2 3 4 2" xfId="12354" xr:uid="{88EF07F0-D034-4AF8-9F7E-3C4ABDBDD6A9}"/>
    <cellStyle name="Обычный 9 4 2 2 3 5" xfId="8622" xr:uid="{0A34EEC9-4510-42F2-87D8-96B9AEDA8347}"/>
    <cellStyle name="Обычный 9 4 2 2 4" xfId="3027" xr:uid="{00000000-0005-0000-0000-0000B5120000}"/>
    <cellStyle name="Обычный 9 4 2 2 4 2" xfId="9044" xr:uid="{EAE3779B-4544-4347-887B-8900C1B23988}"/>
    <cellStyle name="Обычный 9 4 2 2 5" xfId="4271" xr:uid="{00000000-0005-0000-0000-0000B6120000}"/>
    <cellStyle name="Обычный 9 4 2 2 5 2" xfId="10288" xr:uid="{FB600965-3B1E-42FF-BFC6-51DEC88AE1EB}"/>
    <cellStyle name="Обычный 9 4 2 2 6" xfId="5515" xr:uid="{00000000-0005-0000-0000-0000B7120000}"/>
    <cellStyle name="Обычный 9 4 2 2 6 2" xfId="11532" xr:uid="{F80B21C9-DBE3-456F-9B38-2745868E7097}"/>
    <cellStyle name="Обычный 9 4 2 2 7" xfId="1780" xr:uid="{00000000-0005-0000-0000-0000B8120000}"/>
    <cellStyle name="Обычный 9 4 2 2 7 2" xfId="7800" xr:uid="{249A0B6F-1E08-493E-B75A-4BBFF06A03BA}"/>
    <cellStyle name="Обычный 9 4 2 2 8" xfId="6973" xr:uid="{428CABAD-F860-4E7D-AD89-05E564C9642E}"/>
    <cellStyle name="Обычный 9 4 2 3" xfId="739" xr:uid="{00000000-0005-0000-0000-0000B9120000}"/>
    <cellStyle name="Обычный 9 4 2 3 2" xfId="3232" xr:uid="{00000000-0005-0000-0000-0000BA120000}"/>
    <cellStyle name="Обычный 9 4 2 3 2 2" xfId="9249" xr:uid="{81271749-765D-46DF-BCEC-D2CF2A981761}"/>
    <cellStyle name="Обычный 9 4 2 3 3" xfId="4476" xr:uid="{00000000-0005-0000-0000-0000BB120000}"/>
    <cellStyle name="Обычный 9 4 2 3 3 2" xfId="10493" xr:uid="{B541D44C-3C00-4189-8708-B273B6F7A688}"/>
    <cellStyle name="Обычный 9 4 2 3 4" xfId="5720" xr:uid="{00000000-0005-0000-0000-0000BC120000}"/>
    <cellStyle name="Обычный 9 4 2 3 4 2" xfId="11737" xr:uid="{0F5F8402-92C4-4349-BAF8-8544D7FC791D}"/>
    <cellStyle name="Обычный 9 4 2 3 5" xfId="1985" xr:uid="{00000000-0005-0000-0000-0000BD120000}"/>
    <cellStyle name="Обычный 9 4 2 3 5 2" xfId="8005" xr:uid="{C9EA0519-1071-416D-A2DA-88B8D79E78BB}"/>
    <cellStyle name="Обычный 9 4 2 3 6" xfId="6768" xr:uid="{C321FF0C-0E4A-4150-8BB2-306626954B04}"/>
    <cellStyle name="Обычный 9 4 2 4" xfId="1152" xr:uid="{00000000-0005-0000-0000-0000BE120000}"/>
    <cellStyle name="Обычный 9 4 2 4 2" xfId="3643" xr:uid="{00000000-0005-0000-0000-0000BF120000}"/>
    <cellStyle name="Обычный 9 4 2 4 2 2" xfId="9660" xr:uid="{55503AC2-0AA4-438E-9C71-A69B48F6322A}"/>
    <cellStyle name="Обычный 9 4 2 4 3" xfId="4887" xr:uid="{00000000-0005-0000-0000-0000C0120000}"/>
    <cellStyle name="Обычный 9 4 2 4 3 2" xfId="10904" xr:uid="{AAEF2270-5350-4221-9F78-324DF40D1C84}"/>
    <cellStyle name="Обычный 9 4 2 4 4" xfId="6131" xr:uid="{00000000-0005-0000-0000-0000C1120000}"/>
    <cellStyle name="Обычный 9 4 2 4 4 2" xfId="12148" xr:uid="{969A0581-1CC2-4861-AFA1-088C3F0E1DF9}"/>
    <cellStyle name="Обычный 9 4 2 4 5" xfId="2396" xr:uid="{00000000-0005-0000-0000-0000C2120000}"/>
    <cellStyle name="Обычный 9 4 2 4 5 2" xfId="8416" xr:uid="{B9C6EFFE-72E7-4E99-AB0A-375DE0D2D2DC}"/>
    <cellStyle name="Обычный 9 4 2 4 6" xfId="7178" xr:uid="{144C785D-E83B-4A17-8A3F-36E6BBF7AA84}"/>
    <cellStyle name="Обычный 9 4 2 5" xfId="2821" xr:uid="{00000000-0005-0000-0000-0000C3120000}"/>
    <cellStyle name="Обычный 9 4 2 5 2" xfId="8838" xr:uid="{C2E4CBA6-A47B-4A7D-B1B6-956F443D1BDF}"/>
    <cellStyle name="Обычный 9 4 2 6" xfId="4065" xr:uid="{00000000-0005-0000-0000-0000C4120000}"/>
    <cellStyle name="Обычный 9 4 2 6 2" xfId="10082" xr:uid="{3B737FEF-8B03-4162-85C6-716800608BB7}"/>
    <cellStyle name="Обычный 9 4 2 7" xfId="5309" xr:uid="{00000000-0005-0000-0000-0000C5120000}"/>
    <cellStyle name="Обычный 9 4 2 7 2" xfId="11326" xr:uid="{9A41AD8E-1FBF-4FE1-B0FB-354B085F9DA7}"/>
    <cellStyle name="Обычный 9 4 2 8" xfId="1573" xr:uid="{00000000-0005-0000-0000-0000C6120000}"/>
    <cellStyle name="Обычный 9 4 2 8 2" xfId="7594" xr:uid="{58A43A63-E437-4968-9AE1-B18662E99D7A}"/>
    <cellStyle name="Обычный 9 4 2 9" xfId="6561" xr:uid="{41BFC1AA-0979-4349-AE39-197F24CDA3F3}"/>
    <cellStyle name="Обычный 9 4 3" xfId="946" xr:uid="{00000000-0005-0000-0000-0000C7120000}"/>
    <cellStyle name="Обычный 9 4 3 2" xfId="1356" xr:uid="{00000000-0005-0000-0000-0000C8120000}"/>
    <cellStyle name="Обычный 9 4 3 2 2" xfId="3437" xr:uid="{00000000-0005-0000-0000-0000C9120000}"/>
    <cellStyle name="Обычный 9 4 3 2 2 2" xfId="9454" xr:uid="{EFDC145D-257D-4E22-8022-728A83D041E3}"/>
    <cellStyle name="Обычный 9 4 3 2 3" xfId="4681" xr:uid="{00000000-0005-0000-0000-0000CA120000}"/>
    <cellStyle name="Обычный 9 4 3 2 3 2" xfId="10698" xr:uid="{4E96B5AD-2D63-4F31-B9A4-F6DAFE93FBB7}"/>
    <cellStyle name="Обычный 9 4 3 2 4" xfId="5925" xr:uid="{00000000-0005-0000-0000-0000CB120000}"/>
    <cellStyle name="Обычный 9 4 3 2 4 2" xfId="11942" xr:uid="{E9274818-6DBF-4EDD-97DC-84892E221827}"/>
    <cellStyle name="Обычный 9 4 3 2 5" xfId="2190" xr:uid="{00000000-0005-0000-0000-0000CC120000}"/>
    <cellStyle name="Обычный 9 4 3 2 5 2" xfId="8210" xr:uid="{86D891E7-591E-4F5C-A89D-533DBF76B911}"/>
    <cellStyle name="Обычный 9 4 3 2 6" xfId="7382" xr:uid="{695B0F08-B334-4E6B-869F-EB73D18A24BC}"/>
    <cellStyle name="Обычный 9 4 3 3" xfId="2601" xr:uid="{00000000-0005-0000-0000-0000CD120000}"/>
    <cellStyle name="Обычный 9 4 3 3 2" xfId="3848" xr:uid="{00000000-0005-0000-0000-0000CE120000}"/>
    <cellStyle name="Обычный 9 4 3 3 2 2" xfId="9865" xr:uid="{17974CF8-654B-40BA-9324-0816A8C5F8F6}"/>
    <cellStyle name="Обычный 9 4 3 3 3" xfId="5092" xr:uid="{00000000-0005-0000-0000-0000CF120000}"/>
    <cellStyle name="Обычный 9 4 3 3 3 2" xfId="11109" xr:uid="{9D566F79-104B-42DC-8AE2-14120C059C8C}"/>
    <cellStyle name="Обычный 9 4 3 3 4" xfId="6336" xr:uid="{00000000-0005-0000-0000-0000D0120000}"/>
    <cellStyle name="Обычный 9 4 3 3 4 2" xfId="12353" xr:uid="{3D52FECF-377B-4D32-BCD6-4FFC2A3D9925}"/>
    <cellStyle name="Обычный 9 4 3 3 5" xfId="8621" xr:uid="{C754485D-E8FF-45AA-84FB-2EC27EC26E76}"/>
    <cellStyle name="Обычный 9 4 3 4" xfId="3026" xr:uid="{00000000-0005-0000-0000-0000D1120000}"/>
    <cellStyle name="Обычный 9 4 3 4 2" xfId="9043" xr:uid="{53FF91A0-8CF0-4D2D-B7B3-A4545F6C03BA}"/>
    <cellStyle name="Обычный 9 4 3 5" xfId="4270" xr:uid="{00000000-0005-0000-0000-0000D2120000}"/>
    <cellStyle name="Обычный 9 4 3 5 2" xfId="10287" xr:uid="{D241A47E-C3B7-4567-A8DE-17A6970F7313}"/>
    <cellStyle name="Обычный 9 4 3 6" xfId="5514" xr:uid="{00000000-0005-0000-0000-0000D3120000}"/>
    <cellStyle name="Обычный 9 4 3 6 2" xfId="11531" xr:uid="{4A067E70-E6A7-4FEC-87EA-845C4AF45AAB}"/>
    <cellStyle name="Обычный 9 4 3 7" xfId="1779" xr:uid="{00000000-0005-0000-0000-0000D4120000}"/>
    <cellStyle name="Обычный 9 4 3 7 2" xfId="7799" xr:uid="{E777A101-627C-4289-AE59-BF68E4350697}"/>
    <cellStyle name="Обычный 9 4 3 8" xfId="6972" xr:uid="{B85B0207-F6F9-481E-97FE-1DDD3FA418F2}"/>
    <cellStyle name="Обычный 9 4 4" xfId="738" xr:uid="{00000000-0005-0000-0000-0000D5120000}"/>
    <cellStyle name="Обычный 9 4 4 2" xfId="3231" xr:uid="{00000000-0005-0000-0000-0000D6120000}"/>
    <cellStyle name="Обычный 9 4 4 2 2" xfId="9248" xr:uid="{759E5B78-6A60-4405-8A9A-644D09965D52}"/>
    <cellStyle name="Обычный 9 4 4 3" xfId="4475" xr:uid="{00000000-0005-0000-0000-0000D7120000}"/>
    <cellStyle name="Обычный 9 4 4 3 2" xfId="10492" xr:uid="{582E0F96-D28B-4CAC-A084-2FC1A3DD1270}"/>
    <cellStyle name="Обычный 9 4 4 4" xfId="5719" xr:uid="{00000000-0005-0000-0000-0000D8120000}"/>
    <cellStyle name="Обычный 9 4 4 4 2" xfId="11736" xr:uid="{DA4DFAA5-0BBB-42FB-9037-3C12583C3F6C}"/>
    <cellStyle name="Обычный 9 4 4 5" xfId="1984" xr:uid="{00000000-0005-0000-0000-0000D9120000}"/>
    <cellStyle name="Обычный 9 4 4 5 2" xfId="8004" xr:uid="{4487C9D8-77D6-42E6-BB8C-C1D926B71207}"/>
    <cellStyle name="Обычный 9 4 4 6" xfId="6767" xr:uid="{D89F9A9A-5D98-4FFB-A506-ADA64102FECA}"/>
    <cellStyle name="Обычный 9 4 5" xfId="1151" xr:uid="{00000000-0005-0000-0000-0000DA120000}"/>
    <cellStyle name="Обычный 9 4 5 2" xfId="3642" xr:uid="{00000000-0005-0000-0000-0000DB120000}"/>
    <cellStyle name="Обычный 9 4 5 2 2" xfId="9659" xr:uid="{BCECF5F4-5789-44D6-99B8-06DC068278FA}"/>
    <cellStyle name="Обычный 9 4 5 3" xfId="4886" xr:uid="{00000000-0005-0000-0000-0000DC120000}"/>
    <cellStyle name="Обычный 9 4 5 3 2" xfId="10903" xr:uid="{C7D96E99-7CF8-43A7-9B4E-ABBCDFFED9FB}"/>
    <cellStyle name="Обычный 9 4 5 4" xfId="6130" xr:uid="{00000000-0005-0000-0000-0000DD120000}"/>
    <cellStyle name="Обычный 9 4 5 4 2" xfId="12147" xr:uid="{EDA2D97E-1B8D-4B71-AB0E-D9BC101D8B2E}"/>
    <cellStyle name="Обычный 9 4 5 5" xfId="2395" xr:uid="{00000000-0005-0000-0000-0000DE120000}"/>
    <cellStyle name="Обычный 9 4 5 5 2" xfId="8415" xr:uid="{304FB55F-DBC0-4775-BA91-736C29EA04F4}"/>
    <cellStyle name="Обычный 9 4 5 6" xfId="7177" xr:uid="{E1EBBB19-2D86-495A-B94D-EAA6EB856E9D}"/>
    <cellStyle name="Обычный 9 4 6" xfId="2820" xr:uid="{00000000-0005-0000-0000-0000DF120000}"/>
    <cellStyle name="Обычный 9 4 6 2" xfId="8837" xr:uid="{CDC3EDD0-E11E-4896-B34F-AB21FBA6847F}"/>
    <cellStyle name="Обычный 9 4 7" xfId="4064" xr:uid="{00000000-0005-0000-0000-0000E0120000}"/>
    <cellStyle name="Обычный 9 4 7 2" xfId="10081" xr:uid="{A8EE383C-5244-46EB-9A64-6718A8A534FD}"/>
    <cellStyle name="Обычный 9 4 8" xfId="5308" xr:uid="{00000000-0005-0000-0000-0000E1120000}"/>
    <cellStyle name="Обычный 9 4 8 2" xfId="11325" xr:uid="{260037BB-0658-4A8F-A53A-88E697EAF643}"/>
    <cellStyle name="Обычный 9 4 9" xfId="1572" xr:uid="{00000000-0005-0000-0000-0000E2120000}"/>
    <cellStyle name="Обычный 9 4 9 2" xfId="7593" xr:uid="{C890D9F4-18A3-400C-9365-1512F2A31CC9}"/>
    <cellStyle name="Обычный 9 5" xfId="455" xr:uid="{00000000-0005-0000-0000-0000E3120000}"/>
    <cellStyle name="Обычный 9 5 2" xfId="948" xr:uid="{00000000-0005-0000-0000-0000E4120000}"/>
    <cellStyle name="Обычный 9 5 2 2" xfId="1358" xr:uid="{00000000-0005-0000-0000-0000E5120000}"/>
    <cellStyle name="Обычный 9 5 2 2 2" xfId="3439" xr:uid="{00000000-0005-0000-0000-0000E6120000}"/>
    <cellStyle name="Обычный 9 5 2 2 2 2" xfId="9456" xr:uid="{97FDA6D0-35A3-4C43-B237-0791D948FC72}"/>
    <cellStyle name="Обычный 9 5 2 2 3" xfId="4683" xr:uid="{00000000-0005-0000-0000-0000E7120000}"/>
    <cellStyle name="Обычный 9 5 2 2 3 2" xfId="10700" xr:uid="{BC033FB5-CB4B-482E-A7E8-77C06DD98260}"/>
    <cellStyle name="Обычный 9 5 2 2 4" xfId="5927" xr:uid="{00000000-0005-0000-0000-0000E8120000}"/>
    <cellStyle name="Обычный 9 5 2 2 4 2" xfId="11944" xr:uid="{1CE3BB5D-848F-4D1B-984F-1DB7A57C71FA}"/>
    <cellStyle name="Обычный 9 5 2 2 5" xfId="2192" xr:uid="{00000000-0005-0000-0000-0000E9120000}"/>
    <cellStyle name="Обычный 9 5 2 2 5 2" xfId="8212" xr:uid="{CC8D81AE-3B7E-4176-9A91-4D8B7699F87E}"/>
    <cellStyle name="Обычный 9 5 2 2 6" xfId="7384" xr:uid="{5E45EE47-30CF-45F9-AAA8-8D7A17AAE485}"/>
    <cellStyle name="Обычный 9 5 2 3" xfId="2603" xr:uid="{00000000-0005-0000-0000-0000EA120000}"/>
    <cellStyle name="Обычный 9 5 2 3 2" xfId="3850" xr:uid="{00000000-0005-0000-0000-0000EB120000}"/>
    <cellStyle name="Обычный 9 5 2 3 2 2" xfId="9867" xr:uid="{0722A0D7-6368-433D-8C94-BA6135D5D3AF}"/>
    <cellStyle name="Обычный 9 5 2 3 3" xfId="5094" xr:uid="{00000000-0005-0000-0000-0000EC120000}"/>
    <cellStyle name="Обычный 9 5 2 3 3 2" xfId="11111" xr:uid="{A25A7C5C-ADAB-44B0-ABD8-D36BF38BD4E1}"/>
    <cellStyle name="Обычный 9 5 2 3 4" xfId="6338" xr:uid="{00000000-0005-0000-0000-0000ED120000}"/>
    <cellStyle name="Обычный 9 5 2 3 4 2" xfId="12355" xr:uid="{59A01CD8-A348-460A-9DF6-6FD4CB493ABE}"/>
    <cellStyle name="Обычный 9 5 2 3 5" xfId="8623" xr:uid="{CFD37789-5BFC-487B-9876-7D2AF0B370F5}"/>
    <cellStyle name="Обычный 9 5 2 4" xfId="3028" xr:uid="{00000000-0005-0000-0000-0000EE120000}"/>
    <cellStyle name="Обычный 9 5 2 4 2" xfId="9045" xr:uid="{E123451B-44F6-47E1-8684-40BA673D0D58}"/>
    <cellStyle name="Обычный 9 5 2 5" xfId="4272" xr:uid="{00000000-0005-0000-0000-0000EF120000}"/>
    <cellStyle name="Обычный 9 5 2 5 2" xfId="10289" xr:uid="{75C86C3E-3128-4B79-B750-D591759857E0}"/>
    <cellStyle name="Обычный 9 5 2 6" xfId="5516" xr:uid="{00000000-0005-0000-0000-0000F0120000}"/>
    <cellStyle name="Обычный 9 5 2 6 2" xfId="11533" xr:uid="{0CAFB084-53A7-4CE1-B340-4644046D770C}"/>
    <cellStyle name="Обычный 9 5 2 7" xfId="1781" xr:uid="{00000000-0005-0000-0000-0000F1120000}"/>
    <cellStyle name="Обычный 9 5 2 7 2" xfId="7801" xr:uid="{1BC07EAB-6E53-49B0-A04E-116EEC8D7C2B}"/>
    <cellStyle name="Обычный 9 5 2 8" xfId="6974" xr:uid="{F6F87051-5280-4DF7-BE67-CCDAE908526C}"/>
    <cellStyle name="Обычный 9 5 3" xfId="740" xr:uid="{00000000-0005-0000-0000-0000F2120000}"/>
    <cellStyle name="Обычный 9 5 3 2" xfId="3233" xr:uid="{00000000-0005-0000-0000-0000F3120000}"/>
    <cellStyle name="Обычный 9 5 3 2 2" xfId="9250" xr:uid="{BAA88258-6838-438A-A4FA-A4D47FD3488D}"/>
    <cellStyle name="Обычный 9 5 3 3" xfId="4477" xr:uid="{00000000-0005-0000-0000-0000F4120000}"/>
    <cellStyle name="Обычный 9 5 3 3 2" xfId="10494" xr:uid="{F0DFA878-3D9B-4D6E-9891-3B69F12FE829}"/>
    <cellStyle name="Обычный 9 5 3 4" xfId="5721" xr:uid="{00000000-0005-0000-0000-0000F5120000}"/>
    <cellStyle name="Обычный 9 5 3 4 2" xfId="11738" xr:uid="{EED4F908-7ECA-4152-88CC-77FE9176B94A}"/>
    <cellStyle name="Обычный 9 5 3 5" xfId="1986" xr:uid="{00000000-0005-0000-0000-0000F6120000}"/>
    <cellStyle name="Обычный 9 5 3 5 2" xfId="8006" xr:uid="{EE49C572-72DF-4745-9616-5928F9E18942}"/>
    <cellStyle name="Обычный 9 5 3 6" xfId="6769" xr:uid="{68092955-533A-4066-B5BE-D73C9DA14467}"/>
    <cellStyle name="Обычный 9 5 4" xfId="1153" xr:uid="{00000000-0005-0000-0000-0000F7120000}"/>
    <cellStyle name="Обычный 9 5 4 2" xfId="3644" xr:uid="{00000000-0005-0000-0000-0000F8120000}"/>
    <cellStyle name="Обычный 9 5 4 2 2" xfId="9661" xr:uid="{FF022CAF-DCCF-4126-883C-48E47DE917CA}"/>
    <cellStyle name="Обычный 9 5 4 3" xfId="4888" xr:uid="{00000000-0005-0000-0000-0000F9120000}"/>
    <cellStyle name="Обычный 9 5 4 3 2" xfId="10905" xr:uid="{67A8D0ED-46A9-45FA-9EE8-6CAE9A3C2DA3}"/>
    <cellStyle name="Обычный 9 5 4 4" xfId="6132" xr:uid="{00000000-0005-0000-0000-0000FA120000}"/>
    <cellStyle name="Обычный 9 5 4 4 2" xfId="12149" xr:uid="{AFAA23D1-29BB-42C7-993E-3BB107B8B405}"/>
    <cellStyle name="Обычный 9 5 4 5" xfId="2397" xr:uid="{00000000-0005-0000-0000-0000FB120000}"/>
    <cellStyle name="Обычный 9 5 4 5 2" xfId="8417" xr:uid="{56F74C17-2CDB-447B-B964-1EC89053F599}"/>
    <cellStyle name="Обычный 9 5 4 6" xfId="7179" xr:uid="{0E3CD632-4550-49B9-AF90-CD89CD07E0FC}"/>
    <cellStyle name="Обычный 9 5 5" xfId="2822" xr:uid="{00000000-0005-0000-0000-0000FC120000}"/>
    <cellStyle name="Обычный 9 5 5 2" xfId="8839" xr:uid="{C7A1BC54-236B-445C-8C8C-B8CF0F80DC19}"/>
    <cellStyle name="Обычный 9 5 6" xfId="4066" xr:uid="{00000000-0005-0000-0000-0000FD120000}"/>
    <cellStyle name="Обычный 9 5 6 2" xfId="10083" xr:uid="{A507B1E3-95A0-4E24-AB48-724E0A2938CA}"/>
    <cellStyle name="Обычный 9 5 7" xfId="5310" xr:uid="{00000000-0005-0000-0000-0000FE120000}"/>
    <cellStyle name="Обычный 9 5 7 2" xfId="11327" xr:uid="{2793CE31-29FE-4DED-ABDB-2D6B5CA6FDE1}"/>
    <cellStyle name="Обычный 9 5 8" xfId="1574" xr:uid="{00000000-0005-0000-0000-0000FF120000}"/>
    <cellStyle name="Обычный 9 5 8 2" xfId="7595" xr:uid="{B24D8E9E-A2E4-4F9A-A186-A3E6175438C9}"/>
    <cellStyle name="Обычный 9 5 9" xfId="6562" xr:uid="{D0E2C307-EBD0-43BC-8B06-6E9D85DE5EC8}"/>
    <cellStyle name="Обычный 9 6" xfId="919" xr:uid="{00000000-0005-0000-0000-000000130000}"/>
    <cellStyle name="Обычный 9 6 2" xfId="1330" xr:uid="{00000000-0005-0000-0000-000001130000}"/>
    <cellStyle name="Обычный 9 6 2 2" xfId="3411" xr:uid="{00000000-0005-0000-0000-000002130000}"/>
    <cellStyle name="Обычный 9 6 2 2 2" xfId="9428" xr:uid="{DF7564CB-2F6C-4D29-8310-B6051265BE43}"/>
    <cellStyle name="Обычный 9 6 2 3" xfId="4655" xr:uid="{00000000-0005-0000-0000-000003130000}"/>
    <cellStyle name="Обычный 9 6 2 3 2" xfId="10672" xr:uid="{B803FA52-DD74-4E27-B3B2-1B15D0AB84EF}"/>
    <cellStyle name="Обычный 9 6 2 4" xfId="5899" xr:uid="{00000000-0005-0000-0000-000004130000}"/>
    <cellStyle name="Обычный 9 6 2 4 2" xfId="11916" xr:uid="{12E20FB6-D182-4405-90D5-516ED133A880}"/>
    <cellStyle name="Обычный 9 6 2 5" xfId="2164" xr:uid="{00000000-0005-0000-0000-000005130000}"/>
    <cellStyle name="Обычный 9 6 2 5 2" xfId="8184" xr:uid="{C0B14379-018F-4BC0-87A9-DC7B3732A46A}"/>
    <cellStyle name="Обычный 9 6 2 6" xfId="7356" xr:uid="{DBE3AF8A-00ED-4D17-82BD-7EF7F4F5F819}"/>
    <cellStyle name="Обычный 9 6 3" xfId="2575" xr:uid="{00000000-0005-0000-0000-000006130000}"/>
    <cellStyle name="Обычный 9 6 3 2" xfId="3822" xr:uid="{00000000-0005-0000-0000-000007130000}"/>
    <cellStyle name="Обычный 9 6 3 2 2" xfId="9839" xr:uid="{FBB3CF41-9EEA-4ED9-B7D3-888F5644BEF0}"/>
    <cellStyle name="Обычный 9 6 3 3" xfId="5066" xr:uid="{00000000-0005-0000-0000-000008130000}"/>
    <cellStyle name="Обычный 9 6 3 3 2" xfId="11083" xr:uid="{FA65BAE6-4CB8-4228-B087-6E3AE9AF999A}"/>
    <cellStyle name="Обычный 9 6 3 4" xfId="6310" xr:uid="{00000000-0005-0000-0000-000009130000}"/>
    <cellStyle name="Обычный 9 6 3 4 2" xfId="12327" xr:uid="{A34C9B64-8FAA-4882-B439-401BA7E6AA8C}"/>
    <cellStyle name="Обычный 9 6 3 5" xfId="8595" xr:uid="{867E51B0-E038-4650-9CAB-8B321567AA7F}"/>
    <cellStyle name="Обычный 9 6 4" xfId="3000" xr:uid="{00000000-0005-0000-0000-00000A130000}"/>
    <cellStyle name="Обычный 9 6 4 2" xfId="9017" xr:uid="{BDB50C34-D407-4F9E-8D4A-7A43AAD0DC49}"/>
    <cellStyle name="Обычный 9 6 5" xfId="4244" xr:uid="{00000000-0005-0000-0000-00000B130000}"/>
    <cellStyle name="Обычный 9 6 5 2" xfId="10261" xr:uid="{74FC88A6-18C2-480D-96FF-A1E2C33DA39F}"/>
    <cellStyle name="Обычный 9 6 6" xfId="5488" xr:uid="{00000000-0005-0000-0000-00000C130000}"/>
    <cellStyle name="Обычный 9 6 6 2" xfId="11505" xr:uid="{5B23BC3B-18EB-4870-B6D8-3DDBE5CE6535}"/>
    <cellStyle name="Обычный 9 6 7" xfId="1753" xr:uid="{00000000-0005-0000-0000-00000D130000}"/>
    <cellStyle name="Обычный 9 6 7 2" xfId="7773" xr:uid="{F50C878C-8635-499D-8078-9C200E45B56A}"/>
    <cellStyle name="Обычный 9 6 8" xfId="6946" xr:uid="{D5E6BA8A-46EA-42D6-8EC7-CEA05B4E18D0}"/>
    <cellStyle name="Обычный 9 7" xfId="711" xr:uid="{00000000-0005-0000-0000-00000E130000}"/>
    <cellStyle name="Обычный 9 7 2" xfId="3205" xr:uid="{00000000-0005-0000-0000-00000F130000}"/>
    <cellStyle name="Обычный 9 7 2 2" xfId="9222" xr:uid="{73C88CF4-A63D-4063-98B8-50B886A996DF}"/>
    <cellStyle name="Обычный 9 7 3" xfId="4449" xr:uid="{00000000-0005-0000-0000-000010130000}"/>
    <cellStyle name="Обычный 9 7 3 2" xfId="10466" xr:uid="{90AE4762-1F9A-4860-8001-093956D7DCC3}"/>
    <cellStyle name="Обычный 9 7 4" xfId="5693" xr:uid="{00000000-0005-0000-0000-000011130000}"/>
    <cellStyle name="Обычный 9 7 4 2" xfId="11710" xr:uid="{708ECCDB-96B4-478A-9F72-14D5FD90563F}"/>
    <cellStyle name="Обычный 9 7 5" xfId="1958" xr:uid="{00000000-0005-0000-0000-000012130000}"/>
    <cellStyle name="Обычный 9 7 5 2" xfId="7978" xr:uid="{13A66D2C-99ED-4C1E-9D7C-5EB11E67ED3B}"/>
    <cellStyle name="Обычный 9 7 6" xfId="6741" xr:uid="{23AA3657-C0BF-4FD7-AD97-4167F037A50E}"/>
    <cellStyle name="Обычный 9 8" xfId="1125" xr:uid="{00000000-0005-0000-0000-000013130000}"/>
    <cellStyle name="Обычный 9 8 2" xfId="3616" xr:uid="{00000000-0005-0000-0000-000014130000}"/>
    <cellStyle name="Обычный 9 8 2 2" xfId="9633" xr:uid="{43895B54-DB4F-4F82-9581-3FE832BFE4E6}"/>
    <cellStyle name="Обычный 9 8 3" xfId="4860" xr:uid="{00000000-0005-0000-0000-000015130000}"/>
    <cellStyle name="Обычный 9 8 3 2" xfId="10877" xr:uid="{A5D94C8D-1C02-4C7E-9285-7B45148A4BAF}"/>
    <cellStyle name="Обычный 9 8 4" xfId="6104" xr:uid="{00000000-0005-0000-0000-000016130000}"/>
    <cellStyle name="Обычный 9 8 4 2" xfId="12121" xr:uid="{15C3A6A0-6C08-478C-A8F7-B6F9508AF25B}"/>
    <cellStyle name="Обычный 9 8 5" xfId="2369" xr:uid="{00000000-0005-0000-0000-000017130000}"/>
    <cellStyle name="Обычный 9 8 5 2" xfId="8389" xr:uid="{9F5D9497-15A0-4BB5-BFE9-F92AECE9A3C5}"/>
    <cellStyle name="Обычный 9 8 6" xfId="7151" xr:uid="{73F43D10-20F2-4AD4-8DD8-B260442AB302}"/>
    <cellStyle name="Обычный 9 9" xfId="2794" xr:uid="{00000000-0005-0000-0000-000018130000}"/>
    <cellStyle name="Обычный 9 9 2" xfId="8811" xr:uid="{630C8701-0216-46A6-853E-7429FA8F55F1}"/>
    <cellStyle name="Обычный_Форматы по компаниям_last" xfId="482" xr:uid="{00000000-0005-0000-0000-000019130000}"/>
    <cellStyle name="Обычный_Форматы по компаниям_last 2" xfId="1528" xr:uid="{00000000-0005-0000-0000-00001A130000}"/>
    <cellStyle name="Плохой" xfId="57" builtinId="27" customBuiltin="1"/>
    <cellStyle name="Плохой 2" xfId="101" xr:uid="{00000000-0005-0000-0000-00001C130000}"/>
    <cellStyle name="Плохой 3" xfId="651" xr:uid="{00000000-0005-0000-0000-00001D130000}"/>
    <cellStyle name="Поле ввода" xfId="456" xr:uid="{00000000-0005-0000-0000-00001E130000}"/>
    <cellStyle name="Пояснение" xfId="58" builtinId="53" customBuiltin="1"/>
    <cellStyle name="Пояснение 2" xfId="102" xr:uid="{00000000-0005-0000-0000-000020130000}"/>
    <cellStyle name="Пояснение 3" xfId="652" xr:uid="{00000000-0005-0000-0000-000021130000}"/>
    <cellStyle name="Примечание" xfId="59" builtinId="10" customBuiltin="1"/>
    <cellStyle name="Примечание 2" xfId="60" xr:uid="{00000000-0005-0000-0000-000023130000}"/>
    <cellStyle name="Примечание 3" xfId="653" xr:uid="{00000000-0005-0000-0000-000024130000}"/>
    <cellStyle name="Процентный" xfId="1537" builtinId="5"/>
    <cellStyle name="Процентный 2" xfId="103" xr:uid="{00000000-0005-0000-0000-000026130000}"/>
    <cellStyle name="Процентный 2 2" xfId="457" xr:uid="{00000000-0005-0000-0000-000027130000}"/>
    <cellStyle name="Процентный 2 2 10" xfId="5311" xr:uid="{00000000-0005-0000-0000-000028130000}"/>
    <cellStyle name="Процентный 2 2 10 2" xfId="11328" xr:uid="{0FA8B34E-710E-4185-9F55-948B81FEB300}"/>
    <cellStyle name="Процентный 2 2 11" xfId="1575" xr:uid="{00000000-0005-0000-0000-000029130000}"/>
    <cellStyle name="Процентный 2 2 11 2" xfId="7596" xr:uid="{FF4F28D1-1FE0-4EC8-A260-083AD75734BE}"/>
    <cellStyle name="Процентный 2 2 12" xfId="6563" xr:uid="{9B06F60B-6AB4-4274-80E7-01E4AF7B7979}"/>
    <cellStyle name="Процентный 2 2 2" xfId="458" xr:uid="{00000000-0005-0000-0000-00002A130000}"/>
    <cellStyle name="Процентный 2 2 2 10" xfId="1576" xr:uid="{00000000-0005-0000-0000-00002B130000}"/>
    <cellStyle name="Процентный 2 2 2 10 2" xfId="7597" xr:uid="{A5A468E7-0862-4D68-BCCC-B300DC753CDE}"/>
    <cellStyle name="Процентный 2 2 2 11" xfId="6564" xr:uid="{19BFE4C1-7C74-4AEF-9D0D-BCE703902F11}"/>
    <cellStyle name="Процентный 2 2 2 2" xfId="459" xr:uid="{00000000-0005-0000-0000-00002C130000}"/>
    <cellStyle name="Процентный 2 2 2 2 10" xfId="6565" xr:uid="{D28D2E82-3110-400B-B559-2031522EA820}"/>
    <cellStyle name="Процентный 2 2 2 2 2" xfId="460" xr:uid="{00000000-0005-0000-0000-00002D130000}"/>
    <cellStyle name="Процентный 2 2 2 2 2 2" xfId="952" xr:uid="{00000000-0005-0000-0000-00002E130000}"/>
    <cellStyle name="Процентный 2 2 2 2 2 2 2" xfId="1362" xr:uid="{00000000-0005-0000-0000-00002F130000}"/>
    <cellStyle name="Процентный 2 2 2 2 2 2 2 2" xfId="3443" xr:uid="{00000000-0005-0000-0000-000030130000}"/>
    <cellStyle name="Процентный 2 2 2 2 2 2 2 2 2" xfId="9460" xr:uid="{AD1B7AC6-A124-4ABE-A607-49DC952DDABF}"/>
    <cellStyle name="Процентный 2 2 2 2 2 2 2 3" xfId="4687" xr:uid="{00000000-0005-0000-0000-000031130000}"/>
    <cellStyle name="Процентный 2 2 2 2 2 2 2 3 2" xfId="10704" xr:uid="{12B7B1AE-BB91-417E-95FF-812950A8813D}"/>
    <cellStyle name="Процентный 2 2 2 2 2 2 2 4" xfId="5931" xr:uid="{00000000-0005-0000-0000-000032130000}"/>
    <cellStyle name="Процентный 2 2 2 2 2 2 2 4 2" xfId="11948" xr:uid="{940DC440-4761-4835-B299-37A69601438E}"/>
    <cellStyle name="Процентный 2 2 2 2 2 2 2 5" xfId="2196" xr:uid="{00000000-0005-0000-0000-000033130000}"/>
    <cellStyle name="Процентный 2 2 2 2 2 2 2 5 2" xfId="8216" xr:uid="{3C05AF09-5D26-4119-A6C6-F9114B51C284}"/>
    <cellStyle name="Процентный 2 2 2 2 2 2 2 6" xfId="7388" xr:uid="{7B92658E-0DB1-48D0-B99B-CE6CBC098841}"/>
    <cellStyle name="Процентный 2 2 2 2 2 2 3" xfId="2607" xr:uid="{00000000-0005-0000-0000-000034130000}"/>
    <cellStyle name="Процентный 2 2 2 2 2 2 3 2" xfId="3854" xr:uid="{00000000-0005-0000-0000-000035130000}"/>
    <cellStyle name="Процентный 2 2 2 2 2 2 3 2 2" xfId="9871" xr:uid="{D7F73BEF-4143-467B-9DB1-6150E423F654}"/>
    <cellStyle name="Процентный 2 2 2 2 2 2 3 3" xfId="5098" xr:uid="{00000000-0005-0000-0000-000036130000}"/>
    <cellStyle name="Процентный 2 2 2 2 2 2 3 3 2" xfId="11115" xr:uid="{105510DC-BB0F-4352-8596-D3A9F5453276}"/>
    <cellStyle name="Процентный 2 2 2 2 2 2 3 4" xfId="6342" xr:uid="{00000000-0005-0000-0000-000037130000}"/>
    <cellStyle name="Процентный 2 2 2 2 2 2 3 4 2" xfId="12359" xr:uid="{97EE0B32-272A-40E6-BBC1-2994AC906C0A}"/>
    <cellStyle name="Процентный 2 2 2 2 2 2 3 5" xfId="8627" xr:uid="{CB4BE777-9698-43D3-B38F-ABA440279F14}"/>
    <cellStyle name="Процентный 2 2 2 2 2 2 4" xfId="3032" xr:uid="{00000000-0005-0000-0000-000038130000}"/>
    <cellStyle name="Процентный 2 2 2 2 2 2 4 2" xfId="9049" xr:uid="{1D0D6785-D611-452A-817F-543B99B91372}"/>
    <cellStyle name="Процентный 2 2 2 2 2 2 5" xfId="4276" xr:uid="{00000000-0005-0000-0000-000039130000}"/>
    <cellStyle name="Процентный 2 2 2 2 2 2 5 2" xfId="10293" xr:uid="{39F101D9-47EB-4F64-BA54-6DDAE68777FB}"/>
    <cellStyle name="Процентный 2 2 2 2 2 2 6" xfId="5520" xr:uid="{00000000-0005-0000-0000-00003A130000}"/>
    <cellStyle name="Процентный 2 2 2 2 2 2 6 2" xfId="11537" xr:uid="{A85102B7-E61C-47BD-BD59-9F364BA9C79A}"/>
    <cellStyle name="Процентный 2 2 2 2 2 2 7" xfId="1785" xr:uid="{00000000-0005-0000-0000-00003B130000}"/>
    <cellStyle name="Процентный 2 2 2 2 2 2 7 2" xfId="7805" xr:uid="{D140450A-58AE-4E32-A57F-59417D446684}"/>
    <cellStyle name="Процентный 2 2 2 2 2 2 8" xfId="6978" xr:uid="{AFD270CE-D79D-4468-A4CC-518C791703AB}"/>
    <cellStyle name="Процентный 2 2 2 2 2 3" xfId="744" xr:uid="{00000000-0005-0000-0000-00003C130000}"/>
    <cellStyle name="Процентный 2 2 2 2 2 3 2" xfId="3237" xr:uid="{00000000-0005-0000-0000-00003D130000}"/>
    <cellStyle name="Процентный 2 2 2 2 2 3 2 2" xfId="9254" xr:uid="{15B30144-B95A-4D77-BC85-604A8FFC2240}"/>
    <cellStyle name="Процентный 2 2 2 2 2 3 3" xfId="4481" xr:uid="{00000000-0005-0000-0000-00003E130000}"/>
    <cellStyle name="Процентный 2 2 2 2 2 3 3 2" xfId="10498" xr:uid="{93DDBD3D-0815-408A-A503-E46E805C2807}"/>
    <cellStyle name="Процентный 2 2 2 2 2 3 4" xfId="5725" xr:uid="{00000000-0005-0000-0000-00003F130000}"/>
    <cellStyle name="Процентный 2 2 2 2 2 3 4 2" xfId="11742" xr:uid="{C78DE8D4-EE3A-4714-8605-558672346C28}"/>
    <cellStyle name="Процентный 2 2 2 2 2 3 5" xfId="1990" xr:uid="{00000000-0005-0000-0000-000040130000}"/>
    <cellStyle name="Процентный 2 2 2 2 2 3 5 2" xfId="8010" xr:uid="{5426A15F-AA22-4480-B4A9-E14B443B5EFA}"/>
    <cellStyle name="Процентный 2 2 2 2 2 3 6" xfId="6773" xr:uid="{32EB05EA-038A-4FB7-8327-1A1E9CCF5CA8}"/>
    <cellStyle name="Процентный 2 2 2 2 2 4" xfId="1157" xr:uid="{00000000-0005-0000-0000-000041130000}"/>
    <cellStyle name="Процентный 2 2 2 2 2 4 2" xfId="3648" xr:uid="{00000000-0005-0000-0000-000042130000}"/>
    <cellStyle name="Процентный 2 2 2 2 2 4 2 2" xfId="9665" xr:uid="{94F770DD-2EAB-4600-ABE6-CB3215F11A59}"/>
    <cellStyle name="Процентный 2 2 2 2 2 4 3" xfId="4892" xr:uid="{00000000-0005-0000-0000-000043130000}"/>
    <cellStyle name="Процентный 2 2 2 2 2 4 3 2" xfId="10909" xr:uid="{A5D30F79-90E8-4FEB-9E62-CBD94058E074}"/>
    <cellStyle name="Процентный 2 2 2 2 2 4 4" xfId="6136" xr:uid="{00000000-0005-0000-0000-000044130000}"/>
    <cellStyle name="Процентный 2 2 2 2 2 4 4 2" xfId="12153" xr:uid="{2C4B64E6-1FD7-4B3B-9D19-D150048627C0}"/>
    <cellStyle name="Процентный 2 2 2 2 2 4 5" xfId="2401" xr:uid="{00000000-0005-0000-0000-000045130000}"/>
    <cellStyle name="Процентный 2 2 2 2 2 4 5 2" xfId="8421" xr:uid="{97A8781A-7ABC-48C6-8708-62A102EB9F33}"/>
    <cellStyle name="Процентный 2 2 2 2 2 4 6" xfId="7183" xr:uid="{0B46844C-86EB-4EB1-BD98-61E6818695C9}"/>
    <cellStyle name="Процентный 2 2 2 2 2 5" xfId="2826" xr:uid="{00000000-0005-0000-0000-000046130000}"/>
    <cellStyle name="Процентный 2 2 2 2 2 5 2" xfId="8843" xr:uid="{3DF7E340-FCB8-4D5F-A84C-C73CF6C63519}"/>
    <cellStyle name="Процентный 2 2 2 2 2 6" xfId="4070" xr:uid="{00000000-0005-0000-0000-000047130000}"/>
    <cellStyle name="Процентный 2 2 2 2 2 6 2" xfId="10087" xr:uid="{CDAC1074-75A7-438A-A4E7-9536CBB89468}"/>
    <cellStyle name="Процентный 2 2 2 2 2 7" xfId="5314" xr:uid="{00000000-0005-0000-0000-000048130000}"/>
    <cellStyle name="Процентный 2 2 2 2 2 7 2" xfId="11331" xr:uid="{18DD5C97-32F4-4D51-AA47-4EAF12B54202}"/>
    <cellStyle name="Процентный 2 2 2 2 2 8" xfId="1578" xr:uid="{00000000-0005-0000-0000-000049130000}"/>
    <cellStyle name="Процентный 2 2 2 2 2 8 2" xfId="7599" xr:uid="{6A320431-AB6F-4B50-B767-E1408780D1B4}"/>
    <cellStyle name="Процентный 2 2 2 2 2 9" xfId="6566" xr:uid="{03C862B8-1311-4D5D-B218-583B6A20AA45}"/>
    <cellStyle name="Процентный 2 2 2 2 3" xfId="951" xr:uid="{00000000-0005-0000-0000-00004A130000}"/>
    <cellStyle name="Процентный 2 2 2 2 3 2" xfId="1361" xr:uid="{00000000-0005-0000-0000-00004B130000}"/>
    <cellStyle name="Процентный 2 2 2 2 3 2 2" xfId="3442" xr:uid="{00000000-0005-0000-0000-00004C130000}"/>
    <cellStyle name="Процентный 2 2 2 2 3 2 2 2" xfId="9459" xr:uid="{E5DADFC0-BB13-4307-B01C-204FA0BD860F}"/>
    <cellStyle name="Процентный 2 2 2 2 3 2 3" xfId="4686" xr:uid="{00000000-0005-0000-0000-00004D130000}"/>
    <cellStyle name="Процентный 2 2 2 2 3 2 3 2" xfId="10703" xr:uid="{63E80C74-38C4-4AD3-8D89-C5A4BA506AFE}"/>
    <cellStyle name="Процентный 2 2 2 2 3 2 4" xfId="5930" xr:uid="{00000000-0005-0000-0000-00004E130000}"/>
    <cellStyle name="Процентный 2 2 2 2 3 2 4 2" xfId="11947" xr:uid="{169FB3AE-912A-4488-A051-E4BFA961F72B}"/>
    <cellStyle name="Процентный 2 2 2 2 3 2 5" xfId="2195" xr:uid="{00000000-0005-0000-0000-00004F130000}"/>
    <cellStyle name="Процентный 2 2 2 2 3 2 5 2" xfId="8215" xr:uid="{26A2FB70-8713-4655-A72E-90EB37C3EAE9}"/>
    <cellStyle name="Процентный 2 2 2 2 3 2 6" xfId="7387" xr:uid="{9832D1D3-AC9E-476B-BB04-528D3C55AE39}"/>
    <cellStyle name="Процентный 2 2 2 2 3 3" xfId="2606" xr:uid="{00000000-0005-0000-0000-000050130000}"/>
    <cellStyle name="Процентный 2 2 2 2 3 3 2" xfId="3853" xr:uid="{00000000-0005-0000-0000-000051130000}"/>
    <cellStyle name="Процентный 2 2 2 2 3 3 2 2" xfId="9870" xr:uid="{5734743D-E54D-4793-984C-65CB019296AC}"/>
    <cellStyle name="Процентный 2 2 2 2 3 3 3" xfId="5097" xr:uid="{00000000-0005-0000-0000-000052130000}"/>
    <cellStyle name="Процентный 2 2 2 2 3 3 3 2" xfId="11114" xr:uid="{E935967B-05C9-4156-B1D0-F4ACBBD9529B}"/>
    <cellStyle name="Процентный 2 2 2 2 3 3 4" xfId="6341" xr:uid="{00000000-0005-0000-0000-000053130000}"/>
    <cellStyle name="Процентный 2 2 2 2 3 3 4 2" xfId="12358" xr:uid="{69D38C51-C14A-40F1-80C0-FC52360B9C2F}"/>
    <cellStyle name="Процентный 2 2 2 2 3 3 5" xfId="8626" xr:uid="{038A2D55-F41F-4051-B0F9-201ED04A011F}"/>
    <cellStyle name="Процентный 2 2 2 2 3 4" xfId="3031" xr:uid="{00000000-0005-0000-0000-000054130000}"/>
    <cellStyle name="Процентный 2 2 2 2 3 4 2" xfId="9048" xr:uid="{2DAC086C-FA64-4A29-9059-CC93683268D8}"/>
    <cellStyle name="Процентный 2 2 2 2 3 5" xfId="4275" xr:uid="{00000000-0005-0000-0000-000055130000}"/>
    <cellStyle name="Процентный 2 2 2 2 3 5 2" xfId="10292" xr:uid="{13D582B0-1C6B-47B0-A611-937B291086F9}"/>
    <cellStyle name="Процентный 2 2 2 2 3 6" xfId="5519" xr:uid="{00000000-0005-0000-0000-000056130000}"/>
    <cellStyle name="Процентный 2 2 2 2 3 6 2" xfId="11536" xr:uid="{54842B19-8339-4912-B88D-752E96D3AE6C}"/>
    <cellStyle name="Процентный 2 2 2 2 3 7" xfId="1784" xr:uid="{00000000-0005-0000-0000-000057130000}"/>
    <cellStyle name="Процентный 2 2 2 2 3 7 2" xfId="7804" xr:uid="{339FB6C7-01FB-4A28-AE53-C8EF4DD20B70}"/>
    <cellStyle name="Процентный 2 2 2 2 3 8" xfId="6977" xr:uid="{553C264C-A0B0-4675-9C2C-BBB32FF2DFAE}"/>
    <cellStyle name="Процентный 2 2 2 2 4" xfId="743" xr:uid="{00000000-0005-0000-0000-000058130000}"/>
    <cellStyle name="Процентный 2 2 2 2 4 2" xfId="3236" xr:uid="{00000000-0005-0000-0000-000059130000}"/>
    <cellStyle name="Процентный 2 2 2 2 4 2 2" xfId="9253" xr:uid="{3E93478C-BCB7-4639-8A0B-104F33544EF7}"/>
    <cellStyle name="Процентный 2 2 2 2 4 3" xfId="4480" xr:uid="{00000000-0005-0000-0000-00005A130000}"/>
    <cellStyle name="Процентный 2 2 2 2 4 3 2" xfId="10497" xr:uid="{D6F06719-EDD0-4736-9CF5-1A76758EC32E}"/>
    <cellStyle name="Процентный 2 2 2 2 4 4" xfId="5724" xr:uid="{00000000-0005-0000-0000-00005B130000}"/>
    <cellStyle name="Процентный 2 2 2 2 4 4 2" xfId="11741" xr:uid="{D0294015-22B5-43CB-85C5-124123BDAE4C}"/>
    <cellStyle name="Процентный 2 2 2 2 4 5" xfId="1989" xr:uid="{00000000-0005-0000-0000-00005C130000}"/>
    <cellStyle name="Процентный 2 2 2 2 4 5 2" xfId="8009" xr:uid="{8DA435A4-5D68-46F6-A90F-FC31D2427A78}"/>
    <cellStyle name="Процентный 2 2 2 2 4 6" xfId="6772" xr:uid="{1B077A83-146D-49FF-84D1-0D6C3EEACA9B}"/>
    <cellStyle name="Процентный 2 2 2 2 5" xfId="1156" xr:uid="{00000000-0005-0000-0000-00005D130000}"/>
    <cellStyle name="Процентный 2 2 2 2 5 2" xfId="3647" xr:uid="{00000000-0005-0000-0000-00005E130000}"/>
    <cellStyle name="Процентный 2 2 2 2 5 2 2" xfId="9664" xr:uid="{5579B9BF-161B-47FC-B739-6696E18E7073}"/>
    <cellStyle name="Процентный 2 2 2 2 5 3" xfId="4891" xr:uid="{00000000-0005-0000-0000-00005F130000}"/>
    <cellStyle name="Процентный 2 2 2 2 5 3 2" xfId="10908" xr:uid="{055710FE-4D7E-4305-ADCE-EC1BE215DF56}"/>
    <cellStyle name="Процентный 2 2 2 2 5 4" xfId="6135" xr:uid="{00000000-0005-0000-0000-000060130000}"/>
    <cellStyle name="Процентный 2 2 2 2 5 4 2" xfId="12152" xr:uid="{3EB3450C-613F-43C7-84D6-2B12B46D9CDB}"/>
    <cellStyle name="Процентный 2 2 2 2 5 5" xfId="2400" xr:uid="{00000000-0005-0000-0000-000061130000}"/>
    <cellStyle name="Процентный 2 2 2 2 5 5 2" xfId="8420" xr:uid="{F168EB7B-2773-4642-B74C-B1558C7F931B}"/>
    <cellStyle name="Процентный 2 2 2 2 5 6" xfId="7182" xr:uid="{77A5D2F4-C0C3-4EF2-AE85-01A68DEAAC86}"/>
    <cellStyle name="Процентный 2 2 2 2 6" xfId="2825" xr:uid="{00000000-0005-0000-0000-000062130000}"/>
    <cellStyle name="Процентный 2 2 2 2 6 2" xfId="8842" xr:uid="{2A1020D1-3219-4DAB-AB5D-A9F3A38AC2D8}"/>
    <cellStyle name="Процентный 2 2 2 2 7" xfId="4069" xr:uid="{00000000-0005-0000-0000-000063130000}"/>
    <cellStyle name="Процентный 2 2 2 2 7 2" xfId="10086" xr:uid="{B1463F40-17B1-47EA-AE48-BFFD0C880280}"/>
    <cellStyle name="Процентный 2 2 2 2 8" xfId="5313" xr:uid="{00000000-0005-0000-0000-000064130000}"/>
    <cellStyle name="Процентный 2 2 2 2 8 2" xfId="11330" xr:uid="{5066B041-CDD9-4F72-B69A-4AE797DB5C26}"/>
    <cellStyle name="Процентный 2 2 2 2 9" xfId="1577" xr:uid="{00000000-0005-0000-0000-000065130000}"/>
    <cellStyle name="Процентный 2 2 2 2 9 2" xfId="7598" xr:uid="{36B19D08-24EA-404C-B476-8C8535267A05}"/>
    <cellStyle name="Процентный 2 2 2 3" xfId="461" xr:uid="{00000000-0005-0000-0000-000066130000}"/>
    <cellStyle name="Процентный 2 2 2 3 2" xfId="953" xr:uid="{00000000-0005-0000-0000-000067130000}"/>
    <cellStyle name="Процентный 2 2 2 3 2 2" xfId="1363" xr:uid="{00000000-0005-0000-0000-000068130000}"/>
    <cellStyle name="Процентный 2 2 2 3 2 2 2" xfId="3444" xr:uid="{00000000-0005-0000-0000-000069130000}"/>
    <cellStyle name="Процентный 2 2 2 3 2 2 2 2" xfId="9461" xr:uid="{DD1E4B08-753E-4902-AF55-BDD5D93F3D2B}"/>
    <cellStyle name="Процентный 2 2 2 3 2 2 3" xfId="4688" xr:uid="{00000000-0005-0000-0000-00006A130000}"/>
    <cellStyle name="Процентный 2 2 2 3 2 2 3 2" xfId="10705" xr:uid="{369216C5-88C9-4DE4-970F-4A4C86A998F3}"/>
    <cellStyle name="Процентный 2 2 2 3 2 2 4" xfId="5932" xr:uid="{00000000-0005-0000-0000-00006B130000}"/>
    <cellStyle name="Процентный 2 2 2 3 2 2 4 2" xfId="11949" xr:uid="{63F717E6-EEA3-4BA1-ADF1-FE004E314BE0}"/>
    <cellStyle name="Процентный 2 2 2 3 2 2 5" xfId="2197" xr:uid="{00000000-0005-0000-0000-00006C130000}"/>
    <cellStyle name="Процентный 2 2 2 3 2 2 5 2" xfId="8217" xr:uid="{E0D3389F-ADEF-4666-B959-C68A97D767FF}"/>
    <cellStyle name="Процентный 2 2 2 3 2 2 6" xfId="7389" xr:uid="{7FC13954-F784-49D6-8138-3A320102B042}"/>
    <cellStyle name="Процентный 2 2 2 3 2 3" xfId="2608" xr:uid="{00000000-0005-0000-0000-00006D130000}"/>
    <cellStyle name="Процентный 2 2 2 3 2 3 2" xfId="3855" xr:uid="{00000000-0005-0000-0000-00006E130000}"/>
    <cellStyle name="Процентный 2 2 2 3 2 3 2 2" xfId="9872" xr:uid="{730C4BE5-EC29-4A9B-B0EE-DFFD7F60727B}"/>
    <cellStyle name="Процентный 2 2 2 3 2 3 3" xfId="5099" xr:uid="{00000000-0005-0000-0000-00006F130000}"/>
    <cellStyle name="Процентный 2 2 2 3 2 3 3 2" xfId="11116" xr:uid="{E21D6C7A-352D-4237-93F6-6E1F5BA7A43D}"/>
    <cellStyle name="Процентный 2 2 2 3 2 3 4" xfId="6343" xr:uid="{00000000-0005-0000-0000-000070130000}"/>
    <cellStyle name="Процентный 2 2 2 3 2 3 4 2" xfId="12360" xr:uid="{21ECE7E6-0BAA-4F3B-A927-439A6E384776}"/>
    <cellStyle name="Процентный 2 2 2 3 2 3 5" xfId="8628" xr:uid="{595E8F26-8187-434E-86C6-2ACBAA116200}"/>
    <cellStyle name="Процентный 2 2 2 3 2 4" xfId="3033" xr:uid="{00000000-0005-0000-0000-000071130000}"/>
    <cellStyle name="Процентный 2 2 2 3 2 4 2" xfId="9050" xr:uid="{E35B76AE-5D00-4A3E-9D14-80D69245BB26}"/>
    <cellStyle name="Процентный 2 2 2 3 2 5" xfId="4277" xr:uid="{00000000-0005-0000-0000-000072130000}"/>
    <cellStyle name="Процентный 2 2 2 3 2 5 2" xfId="10294" xr:uid="{AEA5F00B-2D25-4DAE-832B-9C3239D82117}"/>
    <cellStyle name="Процентный 2 2 2 3 2 6" xfId="5521" xr:uid="{00000000-0005-0000-0000-000073130000}"/>
    <cellStyle name="Процентный 2 2 2 3 2 6 2" xfId="11538" xr:uid="{A8C70E7E-2A96-4319-B1DD-BF4C2913F6FF}"/>
    <cellStyle name="Процентный 2 2 2 3 2 7" xfId="1786" xr:uid="{00000000-0005-0000-0000-000074130000}"/>
    <cellStyle name="Процентный 2 2 2 3 2 7 2" xfId="7806" xr:uid="{FDCABE2E-E24B-477A-B450-2DBF960AF12D}"/>
    <cellStyle name="Процентный 2 2 2 3 2 8" xfId="6979" xr:uid="{8B5B5B9E-39FE-4FE8-B2A5-CF8DB85EBEAA}"/>
    <cellStyle name="Процентный 2 2 2 3 3" xfId="745" xr:uid="{00000000-0005-0000-0000-000075130000}"/>
    <cellStyle name="Процентный 2 2 2 3 3 2" xfId="3238" xr:uid="{00000000-0005-0000-0000-000076130000}"/>
    <cellStyle name="Процентный 2 2 2 3 3 2 2" xfId="9255" xr:uid="{13CE222D-E4D5-4F5F-A854-19191B5328DF}"/>
    <cellStyle name="Процентный 2 2 2 3 3 3" xfId="4482" xr:uid="{00000000-0005-0000-0000-000077130000}"/>
    <cellStyle name="Процентный 2 2 2 3 3 3 2" xfId="10499" xr:uid="{204C8512-17F6-4198-B318-DC2581D872DE}"/>
    <cellStyle name="Процентный 2 2 2 3 3 4" xfId="5726" xr:uid="{00000000-0005-0000-0000-000078130000}"/>
    <cellStyle name="Процентный 2 2 2 3 3 4 2" xfId="11743" xr:uid="{DB991743-F85D-41D2-9503-409E7DF37D81}"/>
    <cellStyle name="Процентный 2 2 2 3 3 5" xfId="1991" xr:uid="{00000000-0005-0000-0000-000079130000}"/>
    <cellStyle name="Процентный 2 2 2 3 3 5 2" xfId="8011" xr:uid="{9BC561A9-4B7E-4A0F-9617-11528E13FF62}"/>
    <cellStyle name="Процентный 2 2 2 3 3 6" xfId="6774" xr:uid="{26B1F86B-E1C1-471B-8C52-4B6A81E7B1FC}"/>
    <cellStyle name="Процентный 2 2 2 3 4" xfId="1158" xr:uid="{00000000-0005-0000-0000-00007A130000}"/>
    <cellStyle name="Процентный 2 2 2 3 4 2" xfId="3649" xr:uid="{00000000-0005-0000-0000-00007B130000}"/>
    <cellStyle name="Процентный 2 2 2 3 4 2 2" xfId="9666" xr:uid="{7380F51C-0C6F-456D-95ED-CFFF21925CE4}"/>
    <cellStyle name="Процентный 2 2 2 3 4 3" xfId="4893" xr:uid="{00000000-0005-0000-0000-00007C130000}"/>
    <cellStyle name="Процентный 2 2 2 3 4 3 2" xfId="10910" xr:uid="{3BEE9A3E-24A8-49BA-9C80-98FCB3A66DE7}"/>
    <cellStyle name="Процентный 2 2 2 3 4 4" xfId="6137" xr:uid="{00000000-0005-0000-0000-00007D130000}"/>
    <cellStyle name="Процентный 2 2 2 3 4 4 2" xfId="12154" xr:uid="{3EBAD378-5077-40EB-941D-BED68E260D6A}"/>
    <cellStyle name="Процентный 2 2 2 3 4 5" xfId="2402" xr:uid="{00000000-0005-0000-0000-00007E130000}"/>
    <cellStyle name="Процентный 2 2 2 3 4 5 2" xfId="8422" xr:uid="{3F3E13A2-1517-4B67-BD76-13B56BFFA182}"/>
    <cellStyle name="Процентный 2 2 2 3 4 6" xfId="7184" xr:uid="{5366A4E5-8493-40D1-834C-D2A31FB3944C}"/>
    <cellStyle name="Процентный 2 2 2 3 5" xfId="2827" xr:uid="{00000000-0005-0000-0000-00007F130000}"/>
    <cellStyle name="Процентный 2 2 2 3 5 2" xfId="8844" xr:uid="{68435DEE-44A1-4D74-B2C4-ECA6C0B3F5C3}"/>
    <cellStyle name="Процентный 2 2 2 3 6" xfId="4071" xr:uid="{00000000-0005-0000-0000-000080130000}"/>
    <cellStyle name="Процентный 2 2 2 3 6 2" xfId="10088" xr:uid="{6333ADD2-93EF-41EE-8DEC-0113F945EEB3}"/>
    <cellStyle name="Процентный 2 2 2 3 7" xfId="5315" xr:uid="{00000000-0005-0000-0000-000081130000}"/>
    <cellStyle name="Процентный 2 2 2 3 7 2" xfId="11332" xr:uid="{3BD44C26-3006-43B0-8F40-BE4311E2AF5E}"/>
    <cellStyle name="Процентный 2 2 2 3 8" xfId="1579" xr:uid="{00000000-0005-0000-0000-000082130000}"/>
    <cellStyle name="Процентный 2 2 2 3 8 2" xfId="7600" xr:uid="{893747E6-81F1-4945-9D15-B636B3D614FE}"/>
    <cellStyle name="Процентный 2 2 2 3 9" xfId="6567" xr:uid="{DA9F3928-F23A-43D3-8DC2-C6C64BA31D82}"/>
    <cellStyle name="Процентный 2 2 2 4" xfId="950" xr:uid="{00000000-0005-0000-0000-000083130000}"/>
    <cellStyle name="Процентный 2 2 2 4 2" xfId="1360" xr:uid="{00000000-0005-0000-0000-000084130000}"/>
    <cellStyle name="Процентный 2 2 2 4 2 2" xfId="3441" xr:uid="{00000000-0005-0000-0000-000085130000}"/>
    <cellStyle name="Процентный 2 2 2 4 2 2 2" xfId="9458" xr:uid="{51AED5BA-5F83-4676-ACFE-6354A4C0EB1A}"/>
    <cellStyle name="Процентный 2 2 2 4 2 3" xfId="4685" xr:uid="{00000000-0005-0000-0000-000086130000}"/>
    <cellStyle name="Процентный 2 2 2 4 2 3 2" xfId="10702" xr:uid="{13A020D2-54A2-4383-A24B-C34B58716D42}"/>
    <cellStyle name="Процентный 2 2 2 4 2 4" xfId="5929" xr:uid="{00000000-0005-0000-0000-000087130000}"/>
    <cellStyle name="Процентный 2 2 2 4 2 4 2" xfId="11946" xr:uid="{17C7DA38-AC13-4515-8E1E-7ED414F72415}"/>
    <cellStyle name="Процентный 2 2 2 4 2 5" xfId="2194" xr:uid="{00000000-0005-0000-0000-000088130000}"/>
    <cellStyle name="Процентный 2 2 2 4 2 5 2" xfId="8214" xr:uid="{AFCFC77C-A6C4-43D0-A618-E7EF3AC263CC}"/>
    <cellStyle name="Процентный 2 2 2 4 2 6" xfId="7386" xr:uid="{CA313D85-5CA0-4080-98AC-4C43AC63B7FE}"/>
    <cellStyle name="Процентный 2 2 2 4 3" xfId="2605" xr:uid="{00000000-0005-0000-0000-000089130000}"/>
    <cellStyle name="Процентный 2 2 2 4 3 2" xfId="3852" xr:uid="{00000000-0005-0000-0000-00008A130000}"/>
    <cellStyle name="Процентный 2 2 2 4 3 2 2" xfId="9869" xr:uid="{D7FDF79D-164C-42E6-9623-05A0062B085D}"/>
    <cellStyle name="Процентный 2 2 2 4 3 3" xfId="5096" xr:uid="{00000000-0005-0000-0000-00008B130000}"/>
    <cellStyle name="Процентный 2 2 2 4 3 3 2" xfId="11113" xr:uid="{2E88176D-F2D1-4486-AF15-F4A9FD8F4394}"/>
    <cellStyle name="Процентный 2 2 2 4 3 4" xfId="6340" xr:uid="{00000000-0005-0000-0000-00008C130000}"/>
    <cellStyle name="Процентный 2 2 2 4 3 4 2" xfId="12357" xr:uid="{FD7D7D27-6D4E-4820-A6DF-11D70DAA04B4}"/>
    <cellStyle name="Процентный 2 2 2 4 3 5" xfId="8625" xr:uid="{9B3FE273-3C74-43F2-B8E7-3D8794FF82E0}"/>
    <cellStyle name="Процентный 2 2 2 4 4" xfId="3030" xr:uid="{00000000-0005-0000-0000-00008D130000}"/>
    <cellStyle name="Процентный 2 2 2 4 4 2" xfId="9047" xr:uid="{EDDFE4F3-6B92-43A2-9A8E-6C5F494CC10D}"/>
    <cellStyle name="Процентный 2 2 2 4 5" xfId="4274" xr:uid="{00000000-0005-0000-0000-00008E130000}"/>
    <cellStyle name="Процентный 2 2 2 4 5 2" xfId="10291" xr:uid="{6F8B2D90-65EA-43C0-921C-2736BBAEC68C}"/>
    <cellStyle name="Процентный 2 2 2 4 6" xfId="5518" xr:uid="{00000000-0005-0000-0000-00008F130000}"/>
    <cellStyle name="Процентный 2 2 2 4 6 2" xfId="11535" xr:uid="{14621BFF-80E5-4A3A-BF16-5E7C47253F25}"/>
    <cellStyle name="Процентный 2 2 2 4 7" xfId="1783" xr:uid="{00000000-0005-0000-0000-000090130000}"/>
    <cellStyle name="Процентный 2 2 2 4 7 2" xfId="7803" xr:uid="{E44E7CDA-2998-4E54-9C4C-78D76EEB49C0}"/>
    <cellStyle name="Процентный 2 2 2 4 8" xfId="6976" xr:uid="{3216638F-C70C-494D-8305-8A64A67D959E}"/>
    <cellStyle name="Процентный 2 2 2 5" xfId="742" xr:uid="{00000000-0005-0000-0000-000091130000}"/>
    <cellStyle name="Процентный 2 2 2 5 2" xfId="3235" xr:uid="{00000000-0005-0000-0000-000092130000}"/>
    <cellStyle name="Процентный 2 2 2 5 2 2" xfId="9252" xr:uid="{682DC277-0FFB-44CF-9DDA-AB5E4480A751}"/>
    <cellStyle name="Процентный 2 2 2 5 3" xfId="4479" xr:uid="{00000000-0005-0000-0000-000093130000}"/>
    <cellStyle name="Процентный 2 2 2 5 3 2" xfId="10496" xr:uid="{787085C3-994A-4309-B02E-11CF2B764DCB}"/>
    <cellStyle name="Процентный 2 2 2 5 4" xfId="5723" xr:uid="{00000000-0005-0000-0000-000094130000}"/>
    <cellStyle name="Процентный 2 2 2 5 4 2" xfId="11740" xr:uid="{EB74A05B-83A8-4A5B-A2BC-9508998060CF}"/>
    <cellStyle name="Процентный 2 2 2 5 5" xfId="1988" xr:uid="{00000000-0005-0000-0000-000095130000}"/>
    <cellStyle name="Процентный 2 2 2 5 5 2" xfId="8008" xr:uid="{6C4D1352-11E5-416F-8A13-7CE8B94222CF}"/>
    <cellStyle name="Процентный 2 2 2 5 6" xfId="6771" xr:uid="{6FA36B6B-94C1-4DE0-B8C5-BEEE78C27519}"/>
    <cellStyle name="Процентный 2 2 2 6" xfId="1155" xr:uid="{00000000-0005-0000-0000-000096130000}"/>
    <cellStyle name="Процентный 2 2 2 6 2" xfId="3646" xr:uid="{00000000-0005-0000-0000-000097130000}"/>
    <cellStyle name="Процентный 2 2 2 6 2 2" xfId="9663" xr:uid="{905939C9-DC5C-4533-BD72-3372938E2F39}"/>
    <cellStyle name="Процентный 2 2 2 6 3" xfId="4890" xr:uid="{00000000-0005-0000-0000-000098130000}"/>
    <cellStyle name="Процентный 2 2 2 6 3 2" xfId="10907" xr:uid="{ACA0CEB6-69E6-440D-8096-4823EA9DE0B4}"/>
    <cellStyle name="Процентный 2 2 2 6 4" xfId="6134" xr:uid="{00000000-0005-0000-0000-000099130000}"/>
    <cellStyle name="Процентный 2 2 2 6 4 2" xfId="12151" xr:uid="{83E74BB6-AC78-4651-AD51-679C972E378B}"/>
    <cellStyle name="Процентный 2 2 2 6 5" xfId="2399" xr:uid="{00000000-0005-0000-0000-00009A130000}"/>
    <cellStyle name="Процентный 2 2 2 6 5 2" xfId="8419" xr:uid="{63765D57-B200-4BDB-816A-7295F80CA0EB}"/>
    <cellStyle name="Процентный 2 2 2 6 6" xfId="7181" xr:uid="{FD775D73-6763-4793-828C-7A5B10D23EB7}"/>
    <cellStyle name="Процентный 2 2 2 7" xfId="2824" xr:uid="{00000000-0005-0000-0000-00009B130000}"/>
    <cellStyle name="Процентный 2 2 2 7 2" xfId="8841" xr:uid="{D62326A3-7FFA-4C16-A0DF-573EAE0CD31D}"/>
    <cellStyle name="Процентный 2 2 2 8" xfId="4068" xr:uid="{00000000-0005-0000-0000-00009C130000}"/>
    <cellStyle name="Процентный 2 2 2 8 2" xfId="10085" xr:uid="{B9973247-3EAD-4147-9275-C5CA95AD4BFC}"/>
    <cellStyle name="Процентный 2 2 2 9" xfId="5312" xr:uid="{00000000-0005-0000-0000-00009D130000}"/>
    <cellStyle name="Процентный 2 2 2 9 2" xfId="11329" xr:uid="{618FAADE-3DD6-40B2-B564-63D7465CA862}"/>
    <cellStyle name="Процентный 2 2 3" xfId="462" xr:uid="{00000000-0005-0000-0000-00009E130000}"/>
    <cellStyle name="Процентный 2 2 3 10" xfId="6568" xr:uid="{672BC0ED-D914-4315-BC5C-BA3DA0A18210}"/>
    <cellStyle name="Процентный 2 2 3 2" xfId="463" xr:uid="{00000000-0005-0000-0000-00009F130000}"/>
    <cellStyle name="Процентный 2 2 3 2 2" xfId="955" xr:uid="{00000000-0005-0000-0000-0000A0130000}"/>
    <cellStyle name="Процентный 2 2 3 2 2 2" xfId="1365" xr:uid="{00000000-0005-0000-0000-0000A1130000}"/>
    <cellStyle name="Процентный 2 2 3 2 2 2 2" xfId="3446" xr:uid="{00000000-0005-0000-0000-0000A2130000}"/>
    <cellStyle name="Процентный 2 2 3 2 2 2 2 2" xfId="9463" xr:uid="{48F58150-1213-4A1B-8BC1-29C66389362E}"/>
    <cellStyle name="Процентный 2 2 3 2 2 2 3" xfId="4690" xr:uid="{00000000-0005-0000-0000-0000A3130000}"/>
    <cellStyle name="Процентный 2 2 3 2 2 2 3 2" xfId="10707" xr:uid="{B057717A-0F81-4AE1-9508-0B3B7AB1388E}"/>
    <cellStyle name="Процентный 2 2 3 2 2 2 4" xfId="5934" xr:uid="{00000000-0005-0000-0000-0000A4130000}"/>
    <cellStyle name="Процентный 2 2 3 2 2 2 4 2" xfId="11951" xr:uid="{BC487C08-5019-4E6D-ACD5-173CB3E44C92}"/>
    <cellStyle name="Процентный 2 2 3 2 2 2 5" xfId="2199" xr:uid="{00000000-0005-0000-0000-0000A5130000}"/>
    <cellStyle name="Процентный 2 2 3 2 2 2 5 2" xfId="8219" xr:uid="{85818EAF-3F89-4CDB-9059-DF1E037DCE11}"/>
    <cellStyle name="Процентный 2 2 3 2 2 2 6" xfId="7391" xr:uid="{3D14F197-D9AC-4D68-A61C-DF98AF121D3C}"/>
    <cellStyle name="Процентный 2 2 3 2 2 3" xfId="2610" xr:uid="{00000000-0005-0000-0000-0000A6130000}"/>
    <cellStyle name="Процентный 2 2 3 2 2 3 2" xfId="3857" xr:uid="{00000000-0005-0000-0000-0000A7130000}"/>
    <cellStyle name="Процентный 2 2 3 2 2 3 2 2" xfId="9874" xr:uid="{65E02893-0BB9-4904-8D66-D33DFEF94674}"/>
    <cellStyle name="Процентный 2 2 3 2 2 3 3" xfId="5101" xr:uid="{00000000-0005-0000-0000-0000A8130000}"/>
    <cellStyle name="Процентный 2 2 3 2 2 3 3 2" xfId="11118" xr:uid="{E89C7B93-75E0-4F70-88E6-205083688CB1}"/>
    <cellStyle name="Процентный 2 2 3 2 2 3 4" xfId="6345" xr:uid="{00000000-0005-0000-0000-0000A9130000}"/>
    <cellStyle name="Процентный 2 2 3 2 2 3 4 2" xfId="12362" xr:uid="{116E741D-2046-4225-952B-CF2D486C1A4F}"/>
    <cellStyle name="Процентный 2 2 3 2 2 3 5" xfId="8630" xr:uid="{91E61296-666E-4F6B-AA2C-C2E148D6D404}"/>
    <cellStyle name="Процентный 2 2 3 2 2 4" xfId="3035" xr:uid="{00000000-0005-0000-0000-0000AA130000}"/>
    <cellStyle name="Процентный 2 2 3 2 2 4 2" xfId="9052" xr:uid="{212AACC4-3DF4-47FA-8EC6-CAAE9F738C61}"/>
    <cellStyle name="Процентный 2 2 3 2 2 5" xfId="4279" xr:uid="{00000000-0005-0000-0000-0000AB130000}"/>
    <cellStyle name="Процентный 2 2 3 2 2 5 2" xfId="10296" xr:uid="{A6EA96E9-65C8-4956-80B0-B97C691BA656}"/>
    <cellStyle name="Процентный 2 2 3 2 2 6" xfId="5523" xr:uid="{00000000-0005-0000-0000-0000AC130000}"/>
    <cellStyle name="Процентный 2 2 3 2 2 6 2" xfId="11540" xr:uid="{F4CFA5BA-379E-4567-89CD-1D7233B28B78}"/>
    <cellStyle name="Процентный 2 2 3 2 2 7" xfId="1788" xr:uid="{00000000-0005-0000-0000-0000AD130000}"/>
    <cellStyle name="Процентный 2 2 3 2 2 7 2" xfId="7808" xr:uid="{FE6E942D-9CCF-4B94-B11D-995158ECEF3A}"/>
    <cellStyle name="Процентный 2 2 3 2 2 8" xfId="6981" xr:uid="{CA123B5D-471D-4E89-8BAD-C14933FA5E49}"/>
    <cellStyle name="Процентный 2 2 3 2 3" xfId="747" xr:uid="{00000000-0005-0000-0000-0000AE130000}"/>
    <cellStyle name="Процентный 2 2 3 2 3 2" xfId="3240" xr:uid="{00000000-0005-0000-0000-0000AF130000}"/>
    <cellStyle name="Процентный 2 2 3 2 3 2 2" xfId="9257" xr:uid="{39DED244-B153-4A3E-89C9-EF4930B61629}"/>
    <cellStyle name="Процентный 2 2 3 2 3 3" xfId="4484" xr:uid="{00000000-0005-0000-0000-0000B0130000}"/>
    <cellStyle name="Процентный 2 2 3 2 3 3 2" xfId="10501" xr:uid="{1FF96F5D-8F7A-40A7-918E-C92072890B26}"/>
    <cellStyle name="Процентный 2 2 3 2 3 4" xfId="5728" xr:uid="{00000000-0005-0000-0000-0000B1130000}"/>
    <cellStyle name="Процентный 2 2 3 2 3 4 2" xfId="11745" xr:uid="{8A3B1781-213D-45D5-9F90-37ED50625C0E}"/>
    <cellStyle name="Процентный 2 2 3 2 3 5" xfId="1993" xr:uid="{00000000-0005-0000-0000-0000B2130000}"/>
    <cellStyle name="Процентный 2 2 3 2 3 5 2" xfId="8013" xr:uid="{9435B6B6-7C54-42C5-98DD-72AFE10F4727}"/>
    <cellStyle name="Процентный 2 2 3 2 3 6" xfId="6776" xr:uid="{C671D598-560C-4462-BAC8-929391C28AF9}"/>
    <cellStyle name="Процентный 2 2 3 2 4" xfId="1160" xr:uid="{00000000-0005-0000-0000-0000B3130000}"/>
    <cellStyle name="Процентный 2 2 3 2 4 2" xfId="3651" xr:uid="{00000000-0005-0000-0000-0000B4130000}"/>
    <cellStyle name="Процентный 2 2 3 2 4 2 2" xfId="9668" xr:uid="{13AD3FAC-082F-4741-B760-2E46B48C73E0}"/>
    <cellStyle name="Процентный 2 2 3 2 4 3" xfId="4895" xr:uid="{00000000-0005-0000-0000-0000B5130000}"/>
    <cellStyle name="Процентный 2 2 3 2 4 3 2" xfId="10912" xr:uid="{C6ABCD2E-6580-479E-B10D-E7201690981D}"/>
    <cellStyle name="Процентный 2 2 3 2 4 4" xfId="6139" xr:uid="{00000000-0005-0000-0000-0000B6130000}"/>
    <cellStyle name="Процентный 2 2 3 2 4 4 2" xfId="12156" xr:uid="{53484380-D790-4A05-BBCC-C6CD865ECAFD}"/>
    <cellStyle name="Процентный 2 2 3 2 4 5" xfId="2404" xr:uid="{00000000-0005-0000-0000-0000B7130000}"/>
    <cellStyle name="Процентный 2 2 3 2 4 5 2" xfId="8424" xr:uid="{AAFD93EE-D878-4D0D-A55F-E0DD9B75B9AB}"/>
    <cellStyle name="Процентный 2 2 3 2 4 6" xfId="7186" xr:uid="{DDE08AC3-8572-4438-B7EE-0FAB4EB30850}"/>
    <cellStyle name="Процентный 2 2 3 2 5" xfId="2829" xr:uid="{00000000-0005-0000-0000-0000B8130000}"/>
    <cellStyle name="Процентный 2 2 3 2 5 2" xfId="8846" xr:uid="{EEE9256F-C96E-4CB1-A578-EA4C4E3A72CA}"/>
    <cellStyle name="Процентный 2 2 3 2 6" xfId="4073" xr:uid="{00000000-0005-0000-0000-0000B9130000}"/>
    <cellStyle name="Процентный 2 2 3 2 6 2" xfId="10090" xr:uid="{330F31BB-0EC5-4980-98B5-3EDB92C092A4}"/>
    <cellStyle name="Процентный 2 2 3 2 7" xfId="5317" xr:uid="{00000000-0005-0000-0000-0000BA130000}"/>
    <cellStyle name="Процентный 2 2 3 2 7 2" xfId="11334" xr:uid="{10C8EB35-4E37-42CC-9695-FCE924303F52}"/>
    <cellStyle name="Процентный 2 2 3 2 8" xfId="1581" xr:uid="{00000000-0005-0000-0000-0000BB130000}"/>
    <cellStyle name="Процентный 2 2 3 2 8 2" xfId="7602" xr:uid="{7704F729-A0FE-442C-BA72-5A5589467EEF}"/>
    <cellStyle name="Процентный 2 2 3 2 9" xfId="6569" xr:uid="{EC9C1FE3-93E1-4D86-BE3A-2509672E3120}"/>
    <cellStyle name="Процентный 2 2 3 3" xfId="954" xr:uid="{00000000-0005-0000-0000-0000BC130000}"/>
    <cellStyle name="Процентный 2 2 3 3 2" xfId="1364" xr:uid="{00000000-0005-0000-0000-0000BD130000}"/>
    <cellStyle name="Процентный 2 2 3 3 2 2" xfId="3445" xr:uid="{00000000-0005-0000-0000-0000BE130000}"/>
    <cellStyle name="Процентный 2 2 3 3 2 2 2" xfId="9462" xr:uid="{97005E5F-5285-45E0-A851-F8D21EAB6914}"/>
    <cellStyle name="Процентный 2 2 3 3 2 3" xfId="4689" xr:uid="{00000000-0005-0000-0000-0000BF130000}"/>
    <cellStyle name="Процентный 2 2 3 3 2 3 2" xfId="10706" xr:uid="{8766BFD8-5C40-4877-8AA2-B424FA79B529}"/>
    <cellStyle name="Процентный 2 2 3 3 2 4" xfId="5933" xr:uid="{00000000-0005-0000-0000-0000C0130000}"/>
    <cellStyle name="Процентный 2 2 3 3 2 4 2" xfId="11950" xr:uid="{94ECD356-9772-4609-B1CD-C0FE9A82FC0E}"/>
    <cellStyle name="Процентный 2 2 3 3 2 5" xfId="2198" xr:uid="{00000000-0005-0000-0000-0000C1130000}"/>
    <cellStyle name="Процентный 2 2 3 3 2 5 2" xfId="8218" xr:uid="{56625B41-E550-42DD-9853-65D516517C2E}"/>
    <cellStyle name="Процентный 2 2 3 3 2 6" xfId="7390" xr:uid="{7CD7F4F0-1648-4BBB-88B7-76C3822BFCBD}"/>
    <cellStyle name="Процентный 2 2 3 3 3" xfId="2609" xr:uid="{00000000-0005-0000-0000-0000C2130000}"/>
    <cellStyle name="Процентный 2 2 3 3 3 2" xfId="3856" xr:uid="{00000000-0005-0000-0000-0000C3130000}"/>
    <cellStyle name="Процентный 2 2 3 3 3 2 2" xfId="9873" xr:uid="{1D20A3FA-E5D4-479F-B57F-A2401E2119A3}"/>
    <cellStyle name="Процентный 2 2 3 3 3 3" xfId="5100" xr:uid="{00000000-0005-0000-0000-0000C4130000}"/>
    <cellStyle name="Процентный 2 2 3 3 3 3 2" xfId="11117" xr:uid="{3FB713C0-E630-446A-98B7-5D2333197537}"/>
    <cellStyle name="Процентный 2 2 3 3 3 4" xfId="6344" xr:uid="{00000000-0005-0000-0000-0000C5130000}"/>
    <cellStyle name="Процентный 2 2 3 3 3 4 2" xfId="12361" xr:uid="{C86BA920-F0B9-497B-AC2D-C241EF7447E9}"/>
    <cellStyle name="Процентный 2 2 3 3 3 5" xfId="8629" xr:uid="{FE8E22A8-E4BF-4776-8B7A-826EE90EE0F2}"/>
    <cellStyle name="Процентный 2 2 3 3 4" xfId="3034" xr:uid="{00000000-0005-0000-0000-0000C6130000}"/>
    <cellStyle name="Процентный 2 2 3 3 4 2" xfId="9051" xr:uid="{BF02C2CD-BAB5-4B48-BF47-5B8631012749}"/>
    <cellStyle name="Процентный 2 2 3 3 5" xfId="4278" xr:uid="{00000000-0005-0000-0000-0000C7130000}"/>
    <cellStyle name="Процентный 2 2 3 3 5 2" xfId="10295" xr:uid="{3DA8B94A-FDF5-4241-9CEE-34646018F713}"/>
    <cellStyle name="Процентный 2 2 3 3 6" xfId="5522" xr:uid="{00000000-0005-0000-0000-0000C8130000}"/>
    <cellStyle name="Процентный 2 2 3 3 6 2" xfId="11539" xr:uid="{9EDFB94C-1BAD-4EED-A637-6E460F6533D3}"/>
    <cellStyle name="Процентный 2 2 3 3 7" xfId="1787" xr:uid="{00000000-0005-0000-0000-0000C9130000}"/>
    <cellStyle name="Процентный 2 2 3 3 7 2" xfId="7807" xr:uid="{2A488B4E-BC0E-4A49-9A2E-4D0258DD11EB}"/>
    <cellStyle name="Процентный 2 2 3 3 8" xfId="6980" xr:uid="{62486AD7-4395-41A3-A09F-E8AADB1C9795}"/>
    <cellStyle name="Процентный 2 2 3 4" xfId="746" xr:uid="{00000000-0005-0000-0000-0000CA130000}"/>
    <cellStyle name="Процентный 2 2 3 4 2" xfId="3239" xr:uid="{00000000-0005-0000-0000-0000CB130000}"/>
    <cellStyle name="Процентный 2 2 3 4 2 2" xfId="9256" xr:uid="{460451EA-E019-4148-8A4E-13F6D61EC8EE}"/>
    <cellStyle name="Процентный 2 2 3 4 3" xfId="4483" xr:uid="{00000000-0005-0000-0000-0000CC130000}"/>
    <cellStyle name="Процентный 2 2 3 4 3 2" xfId="10500" xr:uid="{5C407415-E41D-40D5-9D45-4226FCB2C95D}"/>
    <cellStyle name="Процентный 2 2 3 4 4" xfId="5727" xr:uid="{00000000-0005-0000-0000-0000CD130000}"/>
    <cellStyle name="Процентный 2 2 3 4 4 2" xfId="11744" xr:uid="{D678E88A-15C2-438F-B5A0-C3BF66D9C811}"/>
    <cellStyle name="Процентный 2 2 3 4 5" xfId="1992" xr:uid="{00000000-0005-0000-0000-0000CE130000}"/>
    <cellStyle name="Процентный 2 2 3 4 5 2" xfId="8012" xr:uid="{1052EB24-7CF0-4975-9990-09E2F73D6F66}"/>
    <cellStyle name="Процентный 2 2 3 4 6" xfId="6775" xr:uid="{BF18A9F8-5517-44F3-8631-41E1E405D9BC}"/>
    <cellStyle name="Процентный 2 2 3 5" xfId="1159" xr:uid="{00000000-0005-0000-0000-0000CF130000}"/>
    <cellStyle name="Процентный 2 2 3 5 2" xfId="3650" xr:uid="{00000000-0005-0000-0000-0000D0130000}"/>
    <cellStyle name="Процентный 2 2 3 5 2 2" xfId="9667" xr:uid="{1B74CF9E-57CF-400B-B9C7-12745F12E00A}"/>
    <cellStyle name="Процентный 2 2 3 5 3" xfId="4894" xr:uid="{00000000-0005-0000-0000-0000D1130000}"/>
    <cellStyle name="Процентный 2 2 3 5 3 2" xfId="10911" xr:uid="{E9D0C91A-D28E-479B-A498-D8A3B73C78EB}"/>
    <cellStyle name="Процентный 2 2 3 5 4" xfId="6138" xr:uid="{00000000-0005-0000-0000-0000D2130000}"/>
    <cellStyle name="Процентный 2 2 3 5 4 2" xfId="12155" xr:uid="{546DA823-1791-4A19-964B-65190048FCDB}"/>
    <cellStyle name="Процентный 2 2 3 5 5" xfId="2403" xr:uid="{00000000-0005-0000-0000-0000D3130000}"/>
    <cellStyle name="Процентный 2 2 3 5 5 2" xfId="8423" xr:uid="{2AB6243B-C3E8-4883-B8A1-8BA69819C4A0}"/>
    <cellStyle name="Процентный 2 2 3 5 6" xfId="7185" xr:uid="{989F4DC8-78A9-4559-83A2-B7A78E372906}"/>
    <cellStyle name="Процентный 2 2 3 6" xfId="2828" xr:uid="{00000000-0005-0000-0000-0000D4130000}"/>
    <cellStyle name="Процентный 2 2 3 6 2" xfId="8845" xr:uid="{C602601B-1664-4D8F-8576-5A5B6AE061FC}"/>
    <cellStyle name="Процентный 2 2 3 7" xfId="4072" xr:uid="{00000000-0005-0000-0000-0000D5130000}"/>
    <cellStyle name="Процентный 2 2 3 7 2" xfId="10089" xr:uid="{D0FC3739-4EBE-48C2-98D3-D06D6C1D688E}"/>
    <cellStyle name="Процентный 2 2 3 8" xfId="5316" xr:uid="{00000000-0005-0000-0000-0000D6130000}"/>
    <cellStyle name="Процентный 2 2 3 8 2" xfId="11333" xr:uid="{8341C9BD-6437-40E2-BEFD-C53F46B1753C}"/>
    <cellStyle name="Процентный 2 2 3 9" xfId="1580" xr:uid="{00000000-0005-0000-0000-0000D7130000}"/>
    <cellStyle name="Процентный 2 2 3 9 2" xfId="7601" xr:uid="{6790725A-C931-4D53-9A8E-3DE247A64E35}"/>
    <cellStyle name="Процентный 2 2 4" xfId="464" xr:uid="{00000000-0005-0000-0000-0000D8130000}"/>
    <cellStyle name="Процентный 2 2 4 2" xfId="956" xr:uid="{00000000-0005-0000-0000-0000D9130000}"/>
    <cellStyle name="Процентный 2 2 4 2 2" xfId="1366" xr:uid="{00000000-0005-0000-0000-0000DA130000}"/>
    <cellStyle name="Процентный 2 2 4 2 2 2" xfId="3447" xr:uid="{00000000-0005-0000-0000-0000DB130000}"/>
    <cellStyle name="Процентный 2 2 4 2 2 2 2" xfId="9464" xr:uid="{82C11655-D8DF-4E28-9847-8530B023976D}"/>
    <cellStyle name="Процентный 2 2 4 2 2 3" xfId="4691" xr:uid="{00000000-0005-0000-0000-0000DC130000}"/>
    <cellStyle name="Процентный 2 2 4 2 2 3 2" xfId="10708" xr:uid="{091995FA-A645-45BE-BB1E-AC05B48CA3DF}"/>
    <cellStyle name="Процентный 2 2 4 2 2 4" xfId="5935" xr:uid="{00000000-0005-0000-0000-0000DD130000}"/>
    <cellStyle name="Процентный 2 2 4 2 2 4 2" xfId="11952" xr:uid="{4652250E-A9C4-468D-B133-C735EFA0E7ED}"/>
    <cellStyle name="Процентный 2 2 4 2 2 5" xfId="2200" xr:uid="{00000000-0005-0000-0000-0000DE130000}"/>
    <cellStyle name="Процентный 2 2 4 2 2 5 2" xfId="8220" xr:uid="{E125ECA3-4A1A-45D6-ACF4-825789DB68D2}"/>
    <cellStyle name="Процентный 2 2 4 2 2 6" xfId="7392" xr:uid="{8F160777-001A-4ADF-B8BB-14593AAF4BA7}"/>
    <cellStyle name="Процентный 2 2 4 2 3" xfId="2611" xr:uid="{00000000-0005-0000-0000-0000DF130000}"/>
    <cellStyle name="Процентный 2 2 4 2 3 2" xfId="3858" xr:uid="{00000000-0005-0000-0000-0000E0130000}"/>
    <cellStyle name="Процентный 2 2 4 2 3 2 2" xfId="9875" xr:uid="{09CD51F0-571F-4462-AFCE-785BC7A4F589}"/>
    <cellStyle name="Процентный 2 2 4 2 3 3" xfId="5102" xr:uid="{00000000-0005-0000-0000-0000E1130000}"/>
    <cellStyle name="Процентный 2 2 4 2 3 3 2" xfId="11119" xr:uid="{3EDCA4BC-3587-420A-8515-42C4D65A79D6}"/>
    <cellStyle name="Процентный 2 2 4 2 3 4" xfId="6346" xr:uid="{00000000-0005-0000-0000-0000E2130000}"/>
    <cellStyle name="Процентный 2 2 4 2 3 4 2" xfId="12363" xr:uid="{0FEB6571-4E96-468E-92B9-5BB7FBC1B38E}"/>
    <cellStyle name="Процентный 2 2 4 2 3 5" xfId="8631" xr:uid="{FDC0559E-BE89-446A-8FC3-B43EE91123EC}"/>
    <cellStyle name="Процентный 2 2 4 2 4" xfId="3036" xr:uid="{00000000-0005-0000-0000-0000E3130000}"/>
    <cellStyle name="Процентный 2 2 4 2 4 2" xfId="9053" xr:uid="{1B6BE30C-599C-469C-B702-0CD9F74F8698}"/>
    <cellStyle name="Процентный 2 2 4 2 5" xfId="4280" xr:uid="{00000000-0005-0000-0000-0000E4130000}"/>
    <cellStyle name="Процентный 2 2 4 2 5 2" xfId="10297" xr:uid="{60C1F77E-96AC-400B-AF0F-FF8BF9B0AB8E}"/>
    <cellStyle name="Процентный 2 2 4 2 6" xfId="5524" xr:uid="{00000000-0005-0000-0000-0000E5130000}"/>
    <cellStyle name="Процентный 2 2 4 2 6 2" xfId="11541" xr:uid="{1B96452C-0EE1-4CB9-B1D5-96A881ACB987}"/>
    <cellStyle name="Процентный 2 2 4 2 7" xfId="1789" xr:uid="{00000000-0005-0000-0000-0000E6130000}"/>
    <cellStyle name="Процентный 2 2 4 2 7 2" xfId="7809" xr:uid="{1A81BB58-92BB-44B6-883D-C5685DBC1C43}"/>
    <cellStyle name="Процентный 2 2 4 2 8" xfId="6982" xr:uid="{2E53B621-7F51-4110-968D-96F3ECE1CBD0}"/>
    <cellStyle name="Процентный 2 2 4 3" xfId="748" xr:uid="{00000000-0005-0000-0000-0000E7130000}"/>
    <cellStyle name="Процентный 2 2 4 3 2" xfId="3241" xr:uid="{00000000-0005-0000-0000-0000E8130000}"/>
    <cellStyle name="Процентный 2 2 4 3 2 2" xfId="9258" xr:uid="{1404F4D9-07C3-4DF7-A542-AC4A4CBD81A8}"/>
    <cellStyle name="Процентный 2 2 4 3 3" xfId="4485" xr:uid="{00000000-0005-0000-0000-0000E9130000}"/>
    <cellStyle name="Процентный 2 2 4 3 3 2" xfId="10502" xr:uid="{7082C7D8-97D8-4735-80B5-16AF0F4942DE}"/>
    <cellStyle name="Процентный 2 2 4 3 4" xfId="5729" xr:uid="{00000000-0005-0000-0000-0000EA130000}"/>
    <cellStyle name="Процентный 2 2 4 3 4 2" xfId="11746" xr:uid="{D62C50FC-883E-4BFB-A9C5-14D4FCDE12B5}"/>
    <cellStyle name="Процентный 2 2 4 3 5" xfId="1994" xr:uid="{00000000-0005-0000-0000-0000EB130000}"/>
    <cellStyle name="Процентный 2 2 4 3 5 2" xfId="8014" xr:uid="{097947FE-9293-42FA-9BE8-2FEFEB24E1EF}"/>
    <cellStyle name="Процентный 2 2 4 3 6" xfId="6777" xr:uid="{88F3AABB-2D2F-4713-BD9B-AE0DCA9424CB}"/>
    <cellStyle name="Процентный 2 2 4 4" xfId="1161" xr:uid="{00000000-0005-0000-0000-0000EC130000}"/>
    <cellStyle name="Процентный 2 2 4 4 2" xfId="3652" xr:uid="{00000000-0005-0000-0000-0000ED130000}"/>
    <cellStyle name="Процентный 2 2 4 4 2 2" xfId="9669" xr:uid="{1C03E325-6215-4662-BB6F-FA0C2514D44C}"/>
    <cellStyle name="Процентный 2 2 4 4 3" xfId="4896" xr:uid="{00000000-0005-0000-0000-0000EE130000}"/>
    <cellStyle name="Процентный 2 2 4 4 3 2" xfId="10913" xr:uid="{86BCB03C-55C0-4A2B-9A36-314A592F8D81}"/>
    <cellStyle name="Процентный 2 2 4 4 4" xfId="6140" xr:uid="{00000000-0005-0000-0000-0000EF130000}"/>
    <cellStyle name="Процентный 2 2 4 4 4 2" xfId="12157" xr:uid="{4208547C-93E8-4B07-AC04-AEFFE5333720}"/>
    <cellStyle name="Процентный 2 2 4 4 5" xfId="2405" xr:uid="{00000000-0005-0000-0000-0000F0130000}"/>
    <cellStyle name="Процентный 2 2 4 4 5 2" xfId="8425" xr:uid="{47915166-5B69-4F3A-9016-BBF934CEDCDE}"/>
    <cellStyle name="Процентный 2 2 4 4 6" xfId="7187" xr:uid="{DD66B53A-F8FC-4BE7-89D1-84634EB8F56B}"/>
    <cellStyle name="Процентный 2 2 4 5" xfId="2830" xr:uid="{00000000-0005-0000-0000-0000F1130000}"/>
    <cellStyle name="Процентный 2 2 4 5 2" xfId="8847" xr:uid="{B8FA65E2-AC82-4D86-93AC-089A03DB63A6}"/>
    <cellStyle name="Процентный 2 2 4 6" xfId="4074" xr:uid="{00000000-0005-0000-0000-0000F2130000}"/>
    <cellStyle name="Процентный 2 2 4 6 2" xfId="10091" xr:uid="{3FF8B996-FFF4-4B11-844F-9D22BD080AAE}"/>
    <cellStyle name="Процентный 2 2 4 7" xfId="5318" xr:uid="{00000000-0005-0000-0000-0000F3130000}"/>
    <cellStyle name="Процентный 2 2 4 7 2" xfId="11335" xr:uid="{CFC36C2E-33ED-4343-964C-F2442A683E50}"/>
    <cellStyle name="Процентный 2 2 4 8" xfId="1582" xr:uid="{00000000-0005-0000-0000-0000F4130000}"/>
    <cellStyle name="Процентный 2 2 4 8 2" xfId="7603" xr:uid="{71154108-9614-41BF-B880-BD3ACFA0160C}"/>
    <cellStyle name="Процентный 2 2 4 9" xfId="6570" xr:uid="{5D26D12F-6943-477E-8F8E-F9A0FF9C436D}"/>
    <cellStyle name="Процентный 2 2 5" xfId="949" xr:uid="{00000000-0005-0000-0000-0000F5130000}"/>
    <cellStyle name="Процентный 2 2 5 2" xfId="1359" xr:uid="{00000000-0005-0000-0000-0000F6130000}"/>
    <cellStyle name="Процентный 2 2 5 2 2" xfId="3440" xr:uid="{00000000-0005-0000-0000-0000F7130000}"/>
    <cellStyle name="Процентный 2 2 5 2 2 2" xfId="9457" xr:uid="{C5BEF606-D8E4-4530-A46A-47A08ECB5900}"/>
    <cellStyle name="Процентный 2 2 5 2 3" xfId="4684" xr:uid="{00000000-0005-0000-0000-0000F8130000}"/>
    <cellStyle name="Процентный 2 2 5 2 3 2" xfId="10701" xr:uid="{CBA4D7E2-1B62-4455-9039-E8057ADC7D06}"/>
    <cellStyle name="Процентный 2 2 5 2 4" xfId="5928" xr:uid="{00000000-0005-0000-0000-0000F9130000}"/>
    <cellStyle name="Процентный 2 2 5 2 4 2" xfId="11945" xr:uid="{613C8240-79B6-450E-B4E8-3596550434F6}"/>
    <cellStyle name="Процентный 2 2 5 2 5" xfId="2193" xr:uid="{00000000-0005-0000-0000-0000FA130000}"/>
    <cellStyle name="Процентный 2 2 5 2 5 2" xfId="8213" xr:uid="{EB030193-4CCD-4A0B-BAEA-ADF99169034C}"/>
    <cellStyle name="Процентный 2 2 5 2 6" xfId="7385" xr:uid="{D5A83B17-A357-4BDC-B67D-E6FA30F85440}"/>
    <cellStyle name="Процентный 2 2 5 3" xfId="2604" xr:uid="{00000000-0005-0000-0000-0000FB130000}"/>
    <cellStyle name="Процентный 2 2 5 3 2" xfId="3851" xr:uid="{00000000-0005-0000-0000-0000FC130000}"/>
    <cellStyle name="Процентный 2 2 5 3 2 2" xfId="9868" xr:uid="{A01BC3C8-CE17-4F10-A37E-0E7B197106EF}"/>
    <cellStyle name="Процентный 2 2 5 3 3" xfId="5095" xr:uid="{00000000-0005-0000-0000-0000FD130000}"/>
    <cellStyle name="Процентный 2 2 5 3 3 2" xfId="11112" xr:uid="{7B76875E-FC80-48C3-85FE-45E63F8B52A8}"/>
    <cellStyle name="Процентный 2 2 5 3 4" xfId="6339" xr:uid="{00000000-0005-0000-0000-0000FE130000}"/>
    <cellStyle name="Процентный 2 2 5 3 4 2" xfId="12356" xr:uid="{D27F2E8E-B950-42D5-BB1C-C610FBEDC57E}"/>
    <cellStyle name="Процентный 2 2 5 3 5" xfId="8624" xr:uid="{5C072911-4BF7-4B12-AAB5-9BA05A32DD7F}"/>
    <cellStyle name="Процентный 2 2 5 4" xfId="3029" xr:uid="{00000000-0005-0000-0000-0000FF130000}"/>
    <cellStyle name="Процентный 2 2 5 4 2" xfId="9046" xr:uid="{0E71BE39-6F3A-40ED-943A-03AD0C0B5D3D}"/>
    <cellStyle name="Процентный 2 2 5 5" xfId="4273" xr:uid="{00000000-0005-0000-0000-000000140000}"/>
    <cellStyle name="Процентный 2 2 5 5 2" xfId="10290" xr:uid="{66540786-189F-46C9-A4BA-484365AF9443}"/>
    <cellStyle name="Процентный 2 2 5 6" xfId="5517" xr:uid="{00000000-0005-0000-0000-000001140000}"/>
    <cellStyle name="Процентный 2 2 5 6 2" xfId="11534" xr:uid="{43728CA9-E1C6-4B5E-9290-3DD54B5CA7D5}"/>
    <cellStyle name="Процентный 2 2 5 7" xfId="1782" xr:uid="{00000000-0005-0000-0000-000002140000}"/>
    <cellStyle name="Процентный 2 2 5 7 2" xfId="7802" xr:uid="{C4C2A1C5-B8E5-447F-B040-4A7AED1B3636}"/>
    <cellStyle name="Процентный 2 2 5 8" xfId="6975" xr:uid="{4235377E-F022-4C95-A7BD-EF72C696F855}"/>
    <cellStyle name="Процентный 2 2 6" xfId="741" xr:uid="{00000000-0005-0000-0000-000003140000}"/>
    <cellStyle name="Процентный 2 2 6 2" xfId="3234" xr:uid="{00000000-0005-0000-0000-000004140000}"/>
    <cellStyle name="Процентный 2 2 6 2 2" xfId="9251" xr:uid="{141995A0-2127-4BB3-A045-8F69FA5E1DA1}"/>
    <cellStyle name="Процентный 2 2 6 3" xfId="4478" xr:uid="{00000000-0005-0000-0000-000005140000}"/>
    <cellStyle name="Процентный 2 2 6 3 2" xfId="10495" xr:uid="{CD8ECBF9-519A-4AB5-8077-C08820C56529}"/>
    <cellStyle name="Процентный 2 2 6 4" xfId="5722" xr:uid="{00000000-0005-0000-0000-000006140000}"/>
    <cellStyle name="Процентный 2 2 6 4 2" xfId="11739" xr:uid="{D666040C-1002-4236-8EAA-388FEF8F720F}"/>
    <cellStyle name="Процентный 2 2 6 5" xfId="1987" xr:uid="{00000000-0005-0000-0000-000007140000}"/>
    <cellStyle name="Процентный 2 2 6 5 2" xfId="8007" xr:uid="{4AE32C3E-57D7-4F9D-8997-7F6D987DCF76}"/>
    <cellStyle name="Процентный 2 2 6 6" xfId="6770" xr:uid="{9B0CE00F-2880-477A-9845-E89D064E42B9}"/>
    <cellStyle name="Процентный 2 2 7" xfId="1154" xr:uid="{00000000-0005-0000-0000-000008140000}"/>
    <cellStyle name="Процентный 2 2 7 2" xfId="3645" xr:uid="{00000000-0005-0000-0000-000009140000}"/>
    <cellStyle name="Процентный 2 2 7 2 2" xfId="9662" xr:uid="{0F6C1945-AF6D-4298-8C39-76C7298A7E73}"/>
    <cellStyle name="Процентный 2 2 7 3" xfId="4889" xr:uid="{00000000-0005-0000-0000-00000A140000}"/>
    <cellStyle name="Процентный 2 2 7 3 2" xfId="10906" xr:uid="{16F57643-7A58-4C4D-9C8F-448C1C96837C}"/>
    <cellStyle name="Процентный 2 2 7 4" xfId="6133" xr:uid="{00000000-0005-0000-0000-00000B140000}"/>
    <cellStyle name="Процентный 2 2 7 4 2" xfId="12150" xr:uid="{CD50BB48-A5E0-43F4-99C0-7E5ADF3D2F5F}"/>
    <cellStyle name="Процентный 2 2 7 5" xfId="2398" xr:uid="{00000000-0005-0000-0000-00000C140000}"/>
    <cellStyle name="Процентный 2 2 7 5 2" xfId="8418" xr:uid="{B51E12ED-5A49-4AA2-B30D-EC038A1F2A84}"/>
    <cellStyle name="Процентный 2 2 7 6" xfId="7180" xr:uid="{FDD4EB54-3C01-401A-950A-538049F11742}"/>
    <cellStyle name="Процентный 2 2 8" xfId="2823" xr:uid="{00000000-0005-0000-0000-00000D140000}"/>
    <cellStyle name="Процентный 2 2 8 2" xfId="8840" xr:uid="{88B3738A-2F21-4ED8-A3D1-BCFDFE192208}"/>
    <cellStyle name="Процентный 2 2 9" xfId="4067" xr:uid="{00000000-0005-0000-0000-00000E140000}"/>
    <cellStyle name="Процентный 2 2 9 2" xfId="10084" xr:uid="{BC59A0E1-63B3-402C-9657-D4E02915A541}"/>
    <cellStyle name="Процентный 2 3" xfId="465" xr:uid="{00000000-0005-0000-0000-00000F140000}"/>
    <cellStyle name="Процентный 2 3 10" xfId="1583" xr:uid="{00000000-0005-0000-0000-000010140000}"/>
    <cellStyle name="Процентный 2 3 10 2" xfId="7604" xr:uid="{673A5799-20CC-45A6-8EE4-F553E69DE5C0}"/>
    <cellStyle name="Процентный 2 3 11" xfId="6571" xr:uid="{87667AC7-EAF7-4013-9590-30A0D4E9C2E2}"/>
    <cellStyle name="Процентный 2 3 2" xfId="466" xr:uid="{00000000-0005-0000-0000-000011140000}"/>
    <cellStyle name="Процентный 2 3 2 10" xfId="6572" xr:uid="{A5737F9D-E8A8-43A7-9587-9A0CFF9374C3}"/>
    <cellStyle name="Процентный 2 3 2 2" xfId="467" xr:uid="{00000000-0005-0000-0000-000012140000}"/>
    <cellStyle name="Процентный 2 3 2 2 2" xfId="959" xr:uid="{00000000-0005-0000-0000-000013140000}"/>
    <cellStyle name="Процентный 2 3 2 2 2 2" xfId="1369" xr:uid="{00000000-0005-0000-0000-000014140000}"/>
    <cellStyle name="Процентный 2 3 2 2 2 2 2" xfId="3450" xr:uid="{00000000-0005-0000-0000-000015140000}"/>
    <cellStyle name="Процентный 2 3 2 2 2 2 2 2" xfId="9467" xr:uid="{986BE9A9-F455-4825-83E7-FE0000D6BF25}"/>
    <cellStyle name="Процентный 2 3 2 2 2 2 3" xfId="4694" xr:uid="{00000000-0005-0000-0000-000016140000}"/>
    <cellStyle name="Процентный 2 3 2 2 2 2 3 2" xfId="10711" xr:uid="{E4E90359-0D90-4906-956E-64B0225DC555}"/>
    <cellStyle name="Процентный 2 3 2 2 2 2 4" xfId="5938" xr:uid="{00000000-0005-0000-0000-000017140000}"/>
    <cellStyle name="Процентный 2 3 2 2 2 2 4 2" xfId="11955" xr:uid="{0A8C14D2-37A0-4969-90B8-2F35F2913718}"/>
    <cellStyle name="Процентный 2 3 2 2 2 2 5" xfId="2203" xr:uid="{00000000-0005-0000-0000-000018140000}"/>
    <cellStyle name="Процентный 2 3 2 2 2 2 5 2" xfId="8223" xr:uid="{07FC05D6-D297-413E-A1CD-B7218E4446F1}"/>
    <cellStyle name="Процентный 2 3 2 2 2 2 6" xfId="7395" xr:uid="{7DE848A7-B7D2-4C54-98D2-B2763E526021}"/>
    <cellStyle name="Процентный 2 3 2 2 2 3" xfId="2614" xr:uid="{00000000-0005-0000-0000-000019140000}"/>
    <cellStyle name="Процентный 2 3 2 2 2 3 2" xfId="3861" xr:uid="{00000000-0005-0000-0000-00001A140000}"/>
    <cellStyle name="Процентный 2 3 2 2 2 3 2 2" xfId="9878" xr:uid="{8225FA21-A7E1-41B9-B72C-5A98E5C82662}"/>
    <cellStyle name="Процентный 2 3 2 2 2 3 3" xfId="5105" xr:uid="{00000000-0005-0000-0000-00001B140000}"/>
    <cellStyle name="Процентный 2 3 2 2 2 3 3 2" xfId="11122" xr:uid="{EBC3F8C9-D784-4E06-8213-12368FE8327D}"/>
    <cellStyle name="Процентный 2 3 2 2 2 3 4" xfId="6349" xr:uid="{00000000-0005-0000-0000-00001C140000}"/>
    <cellStyle name="Процентный 2 3 2 2 2 3 4 2" xfId="12366" xr:uid="{6405BDF8-E99E-4A9C-B562-6FEFA4A23892}"/>
    <cellStyle name="Процентный 2 3 2 2 2 3 5" xfId="8634" xr:uid="{2B25E5C2-3746-4BEE-B7EF-18B2AFEEB4C8}"/>
    <cellStyle name="Процентный 2 3 2 2 2 4" xfId="3039" xr:uid="{00000000-0005-0000-0000-00001D140000}"/>
    <cellStyle name="Процентный 2 3 2 2 2 4 2" xfId="9056" xr:uid="{D5748366-E2F4-4FFC-9EA0-F053A69B1329}"/>
    <cellStyle name="Процентный 2 3 2 2 2 5" xfId="4283" xr:uid="{00000000-0005-0000-0000-00001E140000}"/>
    <cellStyle name="Процентный 2 3 2 2 2 5 2" xfId="10300" xr:uid="{22F34DD1-F5C3-4598-AAF8-CD25A6AF67B3}"/>
    <cellStyle name="Процентный 2 3 2 2 2 6" xfId="5527" xr:uid="{00000000-0005-0000-0000-00001F140000}"/>
    <cellStyle name="Процентный 2 3 2 2 2 6 2" xfId="11544" xr:uid="{1C09BB6D-4533-415A-A71F-A997E791ABEF}"/>
    <cellStyle name="Процентный 2 3 2 2 2 7" xfId="1792" xr:uid="{00000000-0005-0000-0000-000020140000}"/>
    <cellStyle name="Процентный 2 3 2 2 2 7 2" xfId="7812" xr:uid="{54AAC12A-B209-4250-A0D7-AF3EACEE50C1}"/>
    <cellStyle name="Процентный 2 3 2 2 2 8" xfId="6985" xr:uid="{C1CA3646-325C-46E9-BAC6-94A9B06F5865}"/>
    <cellStyle name="Процентный 2 3 2 2 3" xfId="751" xr:uid="{00000000-0005-0000-0000-000021140000}"/>
    <cellStyle name="Процентный 2 3 2 2 3 2" xfId="3244" xr:uid="{00000000-0005-0000-0000-000022140000}"/>
    <cellStyle name="Процентный 2 3 2 2 3 2 2" xfId="9261" xr:uid="{B51F1310-3D46-4570-A839-3696E68A057E}"/>
    <cellStyle name="Процентный 2 3 2 2 3 3" xfId="4488" xr:uid="{00000000-0005-0000-0000-000023140000}"/>
    <cellStyle name="Процентный 2 3 2 2 3 3 2" xfId="10505" xr:uid="{32002FE9-D35F-4B23-9DAB-97DE36388F14}"/>
    <cellStyle name="Процентный 2 3 2 2 3 4" xfId="5732" xr:uid="{00000000-0005-0000-0000-000024140000}"/>
    <cellStyle name="Процентный 2 3 2 2 3 4 2" xfId="11749" xr:uid="{7A49C922-9F3F-4948-870C-D6DF034D56EA}"/>
    <cellStyle name="Процентный 2 3 2 2 3 5" xfId="1997" xr:uid="{00000000-0005-0000-0000-000025140000}"/>
    <cellStyle name="Процентный 2 3 2 2 3 5 2" xfId="8017" xr:uid="{2686D6E1-4B83-408A-9619-F0C653ED4F97}"/>
    <cellStyle name="Процентный 2 3 2 2 3 6" xfId="6780" xr:uid="{CB7E144A-A2DA-4436-8F4F-5E08925D9EF5}"/>
    <cellStyle name="Процентный 2 3 2 2 4" xfId="1164" xr:uid="{00000000-0005-0000-0000-000026140000}"/>
    <cellStyle name="Процентный 2 3 2 2 4 2" xfId="3655" xr:uid="{00000000-0005-0000-0000-000027140000}"/>
    <cellStyle name="Процентный 2 3 2 2 4 2 2" xfId="9672" xr:uid="{F6759A33-5D95-4095-A311-6BAB1520365F}"/>
    <cellStyle name="Процентный 2 3 2 2 4 3" xfId="4899" xr:uid="{00000000-0005-0000-0000-000028140000}"/>
    <cellStyle name="Процентный 2 3 2 2 4 3 2" xfId="10916" xr:uid="{1EC2ABC4-3B12-4FD9-A182-76292BAE9E9F}"/>
    <cellStyle name="Процентный 2 3 2 2 4 4" xfId="6143" xr:uid="{00000000-0005-0000-0000-000029140000}"/>
    <cellStyle name="Процентный 2 3 2 2 4 4 2" xfId="12160" xr:uid="{78FF5DFE-2C28-4548-8890-88E79CE0280D}"/>
    <cellStyle name="Процентный 2 3 2 2 4 5" xfId="2408" xr:uid="{00000000-0005-0000-0000-00002A140000}"/>
    <cellStyle name="Процентный 2 3 2 2 4 5 2" xfId="8428" xr:uid="{AEAE4174-B93C-49FE-AAC9-A2EDAF05CBC2}"/>
    <cellStyle name="Процентный 2 3 2 2 4 6" xfId="7190" xr:uid="{CAB97348-3CA0-4A18-9B56-B44459C7FADE}"/>
    <cellStyle name="Процентный 2 3 2 2 5" xfId="2833" xr:uid="{00000000-0005-0000-0000-00002B140000}"/>
    <cellStyle name="Процентный 2 3 2 2 5 2" xfId="8850" xr:uid="{371C022D-735A-485E-A0DF-453B42027E82}"/>
    <cellStyle name="Процентный 2 3 2 2 6" xfId="4077" xr:uid="{00000000-0005-0000-0000-00002C140000}"/>
    <cellStyle name="Процентный 2 3 2 2 6 2" xfId="10094" xr:uid="{6CEE94B6-7C34-4B96-89FB-CBB04B4F6E12}"/>
    <cellStyle name="Процентный 2 3 2 2 7" xfId="5321" xr:uid="{00000000-0005-0000-0000-00002D140000}"/>
    <cellStyle name="Процентный 2 3 2 2 7 2" xfId="11338" xr:uid="{B9287EE5-5270-4B6D-8996-572DA43BE22A}"/>
    <cellStyle name="Процентный 2 3 2 2 8" xfId="1585" xr:uid="{00000000-0005-0000-0000-00002E140000}"/>
    <cellStyle name="Процентный 2 3 2 2 8 2" xfId="7606" xr:uid="{B7C0AD38-4A13-498F-932E-F48BDE821EE0}"/>
    <cellStyle name="Процентный 2 3 2 2 9" xfId="6573" xr:uid="{8B11BDEF-AA01-4AA0-851D-318FB8578D70}"/>
    <cellStyle name="Процентный 2 3 2 3" xfId="958" xr:uid="{00000000-0005-0000-0000-00002F140000}"/>
    <cellStyle name="Процентный 2 3 2 3 2" xfId="1368" xr:uid="{00000000-0005-0000-0000-000030140000}"/>
    <cellStyle name="Процентный 2 3 2 3 2 2" xfId="3449" xr:uid="{00000000-0005-0000-0000-000031140000}"/>
    <cellStyle name="Процентный 2 3 2 3 2 2 2" xfId="9466" xr:uid="{4202FD53-632C-43E5-BB43-3DD71B24C9E4}"/>
    <cellStyle name="Процентный 2 3 2 3 2 3" xfId="4693" xr:uid="{00000000-0005-0000-0000-000032140000}"/>
    <cellStyle name="Процентный 2 3 2 3 2 3 2" xfId="10710" xr:uid="{74839736-C870-4C11-BFB7-022C680DF4A4}"/>
    <cellStyle name="Процентный 2 3 2 3 2 4" xfId="5937" xr:uid="{00000000-0005-0000-0000-000033140000}"/>
    <cellStyle name="Процентный 2 3 2 3 2 4 2" xfId="11954" xr:uid="{D7FB0AD9-37F7-4209-9A15-4D3A698382D9}"/>
    <cellStyle name="Процентный 2 3 2 3 2 5" xfId="2202" xr:uid="{00000000-0005-0000-0000-000034140000}"/>
    <cellStyle name="Процентный 2 3 2 3 2 5 2" xfId="8222" xr:uid="{8C53B646-B29A-4954-99E7-80418E450E20}"/>
    <cellStyle name="Процентный 2 3 2 3 2 6" xfId="7394" xr:uid="{51C9D608-462E-44E3-AFCC-5A640551302F}"/>
    <cellStyle name="Процентный 2 3 2 3 3" xfId="2613" xr:uid="{00000000-0005-0000-0000-000035140000}"/>
    <cellStyle name="Процентный 2 3 2 3 3 2" xfId="3860" xr:uid="{00000000-0005-0000-0000-000036140000}"/>
    <cellStyle name="Процентный 2 3 2 3 3 2 2" xfId="9877" xr:uid="{F1766FF8-21F3-48E5-B228-6FB2639E372A}"/>
    <cellStyle name="Процентный 2 3 2 3 3 3" xfId="5104" xr:uid="{00000000-0005-0000-0000-000037140000}"/>
    <cellStyle name="Процентный 2 3 2 3 3 3 2" xfId="11121" xr:uid="{77990F66-3087-4782-9AC0-34B010DA2E8A}"/>
    <cellStyle name="Процентный 2 3 2 3 3 4" xfId="6348" xr:uid="{00000000-0005-0000-0000-000038140000}"/>
    <cellStyle name="Процентный 2 3 2 3 3 4 2" xfId="12365" xr:uid="{FC4532E1-E452-4292-8CBD-D955AF325C9F}"/>
    <cellStyle name="Процентный 2 3 2 3 3 5" xfId="8633" xr:uid="{C244AE07-4FC0-413D-B868-65F8F03D8BF9}"/>
    <cellStyle name="Процентный 2 3 2 3 4" xfId="3038" xr:uid="{00000000-0005-0000-0000-000039140000}"/>
    <cellStyle name="Процентный 2 3 2 3 4 2" xfId="9055" xr:uid="{995F8C7D-6B50-409B-A033-525F5CAAF81E}"/>
    <cellStyle name="Процентный 2 3 2 3 5" xfId="4282" xr:uid="{00000000-0005-0000-0000-00003A140000}"/>
    <cellStyle name="Процентный 2 3 2 3 5 2" xfId="10299" xr:uid="{CF3176CC-F2D7-4AF7-AA69-C21C6CA1A070}"/>
    <cellStyle name="Процентный 2 3 2 3 6" xfId="5526" xr:uid="{00000000-0005-0000-0000-00003B140000}"/>
    <cellStyle name="Процентный 2 3 2 3 6 2" xfId="11543" xr:uid="{431D8C0A-9E18-4225-8211-EB540C2C3FE1}"/>
    <cellStyle name="Процентный 2 3 2 3 7" xfId="1791" xr:uid="{00000000-0005-0000-0000-00003C140000}"/>
    <cellStyle name="Процентный 2 3 2 3 7 2" xfId="7811" xr:uid="{A1151063-CE1C-4B71-BC92-89B4C1467A66}"/>
    <cellStyle name="Процентный 2 3 2 3 8" xfId="6984" xr:uid="{FCF9B2D1-A906-43D3-A574-CE66045D833D}"/>
    <cellStyle name="Процентный 2 3 2 4" xfId="750" xr:uid="{00000000-0005-0000-0000-00003D140000}"/>
    <cellStyle name="Процентный 2 3 2 4 2" xfId="3243" xr:uid="{00000000-0005-0000-0000-00003E140000}"/>
    <cellStyle name="Процентный 2 3 2 4 2 2" xfId="9260" xr:uid="{98BC23A0-A66F-48A2-82C1-9CB6D400B879}"/>
    <cellStyle name="Процентный 2 3 2 4 3" xfId="4487" xr:uid="{00000000-0005-0000-0000-00003F140000}"/>
    <cellStyle name="Процентный 2 3 2 4 3 2" xfId="10504" xr:uid="{DB29405C-B709-4F10-99F8-E0C59CB2A911}"/>
    <cellStyle name="Процентный 2 3 2 4 4" xfId="5731" xr:uid="{00000000-0005-0000-0000-000040140000}"/>
    <cellStyle name="Процентный 2 3 2 4 4 2" xfId="11748" xr:uid="{F8BB5DC2-5065-4C10-9A6A-C10D9ECA3439}"/>
    <cellStyle name="Процентный 2 3 2 4 5" xfId="1996" xr:uid="{00000000-0005-0000-0000-000041140000}"/>
    <cellStyle name="Процентный 2 3 2 4 5 2" xfId="8016" xr:uid="{87CF3D85-5522-4435-B552-85E855B34393}"/>
    <cellStyle name="Процентный 2 3 2 4 6" xfId="6779" xr:uid="{190BFEF4-294E-43E0-BAB3-87F06D3E3B40}"/>
    <cellStyle name="Процентный 2 3 2 5" xfId="1163" xr:uid="{00000000-0005-0000-0000-000042140000}"/>
    <cellStyle name="Процентный 2 3 2 5 2" xfId="3654" xr:uid="{00000000-0005-0000-0000-000043140000}"/>
    <cellStyle name="Процентный 2 3 2 5 2 2" xfId="9671" xr:uid="{BF1B17C6-12A6-4848-9B84-1B0FF7530C2B}"/>
    <cellStyle name="Процентный 2 3 2 5 3" xfId="4898" xr:uid="{00000000-0005-0000-0000-000044140000}"/>
    <cellStyle name="Процентный 2 3 2 5 3 2" xfId="10915" xr:uid="{C8226A45-2A3F-4304-92DB-4CF805EE2953}"/>
    <cellStyle name="Процентный 2 3 2 5 4" xfId="6142" xr:uid="{00000000-0005-0000-0000-000045140000}"/>
    <cellStyle name="Процентный 2 3 2 5 4 2" xfId="12159" xr:uid="{40E2365F-9EA8-4F40-93E9-507F7B5E0827}"/>
    <cellStyle name="Процентный 2 3 2 5 5" xfId="2407" xr:uid="{00000000-0005-0000-0000-000046140000}"/>
    <cellStyle name="Процентный 2 3 2 5 5 2" xfId="8427" xr:uid="{6CECB5D3-4ABF-4BB8-A4CB-B0E9DF5580D2}"/>
    <cellStyle name="Процентный 2 3 2 5 6" xfId="7189" xr:uid="{41A252C9-F33B-41E4-BF09-F3D3516F0A39}"/>
    <cellStyle name="Процентный 2 3 2 6" xfId="2832" xr:uid="{00000000-0005-0000-0000-000047140000}"/>
    <cellStyle name="Процентный 2 3 2 6 2" xfId="8849" xr:uid="{EDAA3CEF-DA95-40EC-ADAD-03182D7E7B4A}"/>
    <cellStyle name="Процентный 2 3 2 7" xfId="4076" xr:uid="{00000000-0005-0000-0000-000048140000}"/>
    <cellStyle name="Процентный 2 3 2 7 2" xfId="10093" xr:uid="{3D542970-D24E-45DE-A499-6D3C6D7D0AA2}"/>
    <cellStyle name="Процентный 2 3 2 8" xfId="5320" xr:uid="{00000000-0005-0000-0000-000049140000}"/>
    <cellStyle name="Процентный 2 3 2 8 2" xfId="11337" xr:uid="{5167BC3A-A39C-483E-9EB7-400FC7D1DA48}"/>
    <cellStyle name="Процентный 2 3 2 9" xfId="1584" xr:uid="{00000000-0005-0000-0000-00004A140000}"/>
    <cellStyle name="Процентный 2 3 2 9 2" xfId="7605" xr:uid="{DD5FAB40-4656-43E6-AFCD-3BC5B06EB964}"/>
    <cellStyle name="Процентный 2 3 3" xfId="468" xr:uid="{00000000-0005-0000-0000-00004B140000}"/>
    <cellStyle name="Процентный 2 3 3 2" xfId="960" xr:uid="{00000000-0005-0000-0000-00004C140000}"/>
    <cellStyle name="Процентный 2 3 3 2 2" xfId="1370" xr:uid="{00000000-0005-0000-0000-00004D140000}"/>
    <cellStyle name="Процентный 2 3 3 2 2 2" xfId="3451" xr:uid="{00000000-0005-0000-0000-00004E140000}"/>
    <cellStyle name="Процентный 2 3 3 2 2 2 2" xfId="9468" xr:uid="{42AD1EEB-1556-48D3-94FD-4673ED488387}"/>
    <cellStyle name="Процентный 2 3 3 2 2 3" xfId="4695" xr:uid="{00000000-0005-0000-0000-00004F140000}"/>
    <cellStyle name="Процентный 2 3 3 2 2 3 2" xfId="10712" xr:uid="{C2B45961-27EB-4DF4-8460-49EADC348286}"/>
    <cellStyle name="Процентный 2 3 3 2 2 4" xfId="5939" xr:uid="{00000000-0005-0000-0000-000050140000}"/>
    <cellStyle name="Процентный 2 3 3 2 2 4 2" xfId="11956" xr:uid="{5354165D-61A6-438F-AFCB-350147ECED11}"/>
    <cellStyle name="Процентный 2 3 3 2 2 5" xfId="2204" xr:uid="{00000000-0005-0000-0000-000051140000}"/>
    <cellStyle name="Процентный 2 3 3 2 2 5 2" xfId="8224" xr:uid="{490074B4-01FB-47AF-B16B-C3A6F8143EC1}"/>
    <cellStyle name="Процентный 2 3 3 2 2 6" xfId="7396" xr:uid="{D354740D-CCD3-4F80-810E-E091FC17B7FA}"/>
    <cellStyle name="Процентный 2 3 3 2 3" xfId="2615" xr:uid="{00000000-0005-0000-0000-000052140000}"/>
    <cellStyle name="Процентный 2 3 3 2 3 2" xfId="3862" xr:uid="{00000000-0005-0000-0000-000053140000}"/>
    <cellStyle name="Процентный 2 3 3 2 3 2 2" xfId="9879" xr:uid="{3DD6994C-66DD-4E69-A961-39EF2B62FB66}"/>
    <cellStyle name="Процентный 2 3 3 2 3 3" xfId="5106" xr:uid="{00000000-0005-0000-0000-000054140000}"/>
    <cellStyle name="Процентный 2 3 3 2 3 3 2" xfId="11123" xr:uid="{7AF19790-8BF1-4F4C-961C-2827535F26E6}"/>
    <cellStyle name="Процентный 2 3 3 2 3 4" xfId="6350" xr:uid="{00000000-0005-0000-0000-000055140000}"/>
    <cellStyle name="Процентный 2 3 3 2 3 4 2" xfId="12367" xr:uid="{95E1E0AC-07DA-4B4B-BA48-7B020611B5E1}"/>
    <cellStyle name="Процентный 2 3 3 2 3 5" xfId="8635" xr:uid="{D3F311D7-CAB9-443C-BB6D-0C6FC04BF43B}"/>
    <cellStyle name="Процентный 2 3 3 2 4" xfId="3040" xr:uid="{00000000-0005-0000-0000-000056140000}"/>
    <cellStyle name="Процентный 2 3 3 2 4 2" xfId="9057" xr:uid="{50FC3051-280D-4A3C-9764-883ACBBC9BD6}"/>
    <cellStyle name="Процентный 2 3 3 2 5" xfId="4284" xr:uid="{00000000-0005-0000-0000-000057140000}"/>
    <cellStyle name="Процентный 2 3 3 2 5 2" xfId="10301" xr:uid="{B098856D-3ABE-4A6B-9A9B-9DFB491D87B0}"/>
    <cellStyle name="Процентный 2 3 3 2 6" xfId="5528" xr:uid="{00000000-0005-0000-0000-000058140000}"/>
    <cellStyle name="Процентный 2 3 3 2 6 2" xfId="11545" xr:uid="{866BC05C-99F4-4BC8-B412-2C2E1F0BD3AD}"/>
    <cellStyle name="Процентный 2 3 3 2 7" xfId="1793" xr:uid="{00000000-0005-0000-0000-000059140000}"/>
    <cellStyle name="Процентный 2 3 3 2 7 2" xfId="7813" xr:uid="{6ED7228B-3DC3-482D-BA5F-E3D3E558005F}"/>
    <cellStyle name="Процентный 2 3 3 2 8" xfId="6986" xr:uid="{CD5E29E0-4D92-40F5-9E55-AFE89A335A7F}"/>
    <cellStyle name="Процентный 2 3 3 3" xfId="752" xr:uid="{00000000-0005-0000-0000-00005A140000}"/>
    <cellStyle name="Процентный 2 3 3 3 2" xfId="3245" xr:uid="{00000000-0005-0000-0000-00005B140000}"/>
    <cellStyle name="Процентный 2 3 3 3 2 2" xfId="9262" xr:uid="{F55BD5C6-35C9-4487-92DC-08F8C150D99A}"/>
    <cellStyle name="Процентный 2 3 3 3 3" xfId="4489" xr:uid="{00000000-0005-0000-0000-00005C140000}"/>
    <cellStyle name="Процентный 2 3 3 3 3 2" xfId="10506" xr:uid="{40A5E656-03B4-4009-9538-17A7A9B98E9A}"/>
    <cellStyle name="Процентный 2 3 3 3 4" xfId="5733" xr:uid="{00000000-0005-0000-0000-00005D140000}"/>
    <cellStyle name="Процентный 2 3 3 3 4 2" xfId="11750" xr:uid="{DDFDF463-90FC-40A2-A1BB-5AAD2139CC6F}"/>
    <cellStyle name="Процентный 2 3 3 3 5" xfId="1998" xr:uid="{00000000-0005-0000-0000-00005E140000}"/>
    <cellStyle name="Процентный 2 3 3 3 5 2" xfId="8018" xr:uid="{079B65E2-A0E2-4403-B51F-6ACC9FB42689}"/>
    <cellStyle name="Процентный 2 3 3 3 6" xfId="6781" xr:uid="{D1EE0C02-38D3-4194-B220-1F0912DF590C}"/>
    <cellStyle name="Процентный 2 3 3 4" xfId="1165" xr:uid="{00000000-0005-0000-0000-00005F140000}"/>
    <cellStyle name="Процентный 2 3 3 4 2" xfId="3656" xr:uid="{00000000-0005-0000-0000-000060140000}"/>
    <cellStyle name="Процентный 2 3 3 4 2 2" xfId="9673" xr:uid="{8B2D22D8-E038-427F-BE9C-F792C27B2C60}"/>
    <cellStyle name="Процентный 2 3 3 4 3" xfId="4900" xr:uid="{00000000-0005-0000-0000-000061140000}"/>
    <cellStyle name="Процентный 2 3 3 4 3 2" xfId="10917" xr:uid="{0D757013-E929-47BB-9DBB-575520908A78}"/>
    <cellStyle name="Процентный 2 3 3 4 4" xfId="6144" xr:uid="{00000000-0005-0000-0000-000062140000}"/>
    <cellStyle name="Процентный 2 3 3 4 4 2" xfId="12161" xr:uid="{80365A87-BEDE-42E6-A4E3-24DF206AB60D}"/>
    <cellStyle name="Процентный 2 3 3 4 5" xfId="2409" xr:uid="{00000000-0005-0000-0000-000063140000}"/>
    <cellStyle name="Процентный 2 3 3 4 5 2" xfId="8429" xr:uid="{CA831942-F70E-4661-976B-C1152EC6BAB9}"/>
    <cellStyle name="Процентный 2 3 3 4 6" xfId="7191" xr:uid="{EED985D2-C204-4546-803C-1AE54CAC96BA}"/>
    <cellStyle name="Процентный 2 3 3 5" xfId="2834" xr:uid="{00000000-0005-0000-0000-000064140000}"/>
    <cellStyle name="Процентный 2 3 3 5 2" xfId="8851" xr:uid="{59FAE52F-9D02-410B-9434-468D3C061CC8}"/>
    <cellStyle name="Процентный 2 3 3 6" xfId="4078" xr:uid="{00000000-0005-0000-0000-000065140000}"/>
    <cellStyle name="Процентный 2 3 3 6 2" xfId="10095" xr:uid="{C66D7185-D927-43A9-88D2-99AF03BF4A71}"/>
    <cellStyle name="Процентный 2 3 3 7" xfId="5322" xr:uid="{00000000-0005-0000-0000-000066140000}"/>
    <cellStyle name="Процентный 2 3 3 7 2" xfId="11339" xr:uid="{A27F2296-3060-420C-BD91-220928B28414}"/>
    <cellStyle name="Процентный 2 3 3 8" xfId="1586" xr:uid="{00000000-0005-0000-0000-000067140000}"/>
    <cellStyle name="Процентный 2 3 3 8 2" xfId="7607" xr:uid="{D467AA9B-CA1E-4794-9062-88493721DBD6}"/>
    <cellStyle name="Процентный 2 3 3 9" xfId="6574" xr:uid="{7BBB99FE-C5CD-406D-A7FA-CCBBB11E911E}"/>
    <cellStyle name="Процентный 2 3 4" xfId="957" xr:uid="{00000000-0005-0000-0000-000068140000}"/>
    <cellStyle name="Процентный 2 3 4 2" xfId="1367" xr:uid="{00000000-0005-0000-0000-000069140000}"/>
    <cellStyle name="Процентный 2 3 4 2 2" xfId="3448" xr:uid="{00000000-0005-0000-0000-00006A140000}"/>
    <cellStyle name="Процентный 2 3 4 2 2 2" xfId="9465" xr:uid="{63444252-CC73-48D2-9245-C717C55EC319}"/>
    <cellStyle name="Процентный 2 3 4 2 3" xfId="4692" xr:uid="{00000000-0005-0000-0000-00006B140000}"/>
    <cellStyle name="Процентный 2 3 4 2 3 2" xfId="10709" xr:uid="{460443FF-51E1-4BB1-A111-C0ECA13D4049}"/>
    <cellStyle name="Процентный 2 3 4 2 4" xfId="5936" xr:uid="{00000000-0005-0000-0000-00006C140000}"/>
    <cellStyle name="Процентный 2 3 4 2 4 2" xfId="11953" xr:uid="{18298A69-5933-4857-B979-56C104F51757}"/>
    <cellStyle name="Процентный 2 3 4 2 5" xfId="2201" xr:uid="{00000000-0005-0000-0000-00006D140000}"/>
    <cellStyle name="Процентный 2 3 4 2 5 2" xfId="8221" xr:uid="{2D9DDD1B-97BE-4803-B416-F8A9BFC92909}"/>
    <cellStyle name="Процентный 2 3 4 2 6" xfId="7393" xr:uid="{CA6F453C-B1D0-4FE6-B8AF-BC8C51159DF9}"/>
    <cellStyle name="Процентный 2 3 4 3" xfId="2612" xr:uid="{00000000-0005-0000-0000-00006E140000}"/>
    <cellStyle name="Процентный 2 3 4 3 2" xfId="3859" xr:uid="{00000000-0005-0000-0000-00006F140000}"/>
    <cellStyle name="Процентный 2 3 4 3 2 2" xfId="9876" xr:uid="{60A1A5E2-E3B3-4B22-99B8-7EAF3E284AAF}"/>
    <cellStyle name="Процентный 2 3 4 3 3" xfId="5103" xr:uid="{00000000-0005-0000-0000-000070140000}"/>
    <cellStyle name="Процентный 2 3 4 3 3 2" xfId="11120" xr:uid="{5277338E-7D93-4CBE-A33F-5A53725756C7}"/>
    <cellStyle name="Процентный 2 3 4 3 4" xfId="6347" xr:uid="{00000000-0005-0000-0000-000071140000}"/>
    <cellStyle name="Процентный 2 3 4 3 4 2" xfId="12364" xr:uid="{53D4D5D6-B700-45AE-99E7-00E26A271F50}"/>
    <cellStyle name="Процентный 2 3 4 3 5" xfId="8632" xr:uid="{04AAE7C5-0F91-446B-970C-3063E5765743}"/>
    <cellStyle name="Процентный 2 3 4 4" xfId="3037" xr:uid="{00000000-0005-0000-0000-000072140000}"/>
    <cellStyle name="Процентный 2 3 4 4 2" xfId="9054" xr:uid="{E006E073-3FBB-4868-8112-5A34092773FF}"/>
    <cellStyle name="Процентный 2 3 4 5" xfId="4281" xr:uid="{00000000-0005-0000-0000-000073140000}"/>
    <cellStyle name="Процентный 2 3 4 5 2" xfId="10298" xr:uid="{D8CEAC96-4F25-4A76-A5DC-B11C8F93DE4B}"/>
    <cellStyle name="Процентный 2 3 4 6" xfId="5525" xr:uid="{00000000-0005-0000-0000-000074140000}"/>
    <cellStyle name="Процентный 2 3 4 6 2" xfId="11542" xr:uid="{B6A51DF0-534B-4412-9194-DD5D5B1E8D7A}"/>
    <cellStyle name="Процентный 2 3 4 7" xfId="1790" xr:uid="{00000000-0005-0000-0000-000075140000}"/>
    <cellStyle name="Процентный 2 3 4 7 2" xfId="7810" xr:uid="{1F7DFC98-ACB5-4FA6-852C-4E62A6018B70}"/>
    <cellStyle name="Процентный 2 3 4 8" xfId="6983" xr:uid="{6F6A4E5D-918C-45C8-86B6-FF96DB855C73}"/>
    <cellStyle name="Процентный 2 3 5" xfId="749" xr:uid="{00000000-0005-0000-0000-000076140000}"/>
    <cellStyle name="Процентный 2 3 5 2" xfId="3242" xr:uid="{00000000-0005-0000-0000-000077140000}"/>
    <cellStyle name="Процентный 2 3 5 2 2" xfId="9259" xr:uid="{BB8F6192-6147-4E10-AB49-8A392807090A}"/>
    <cellStyle name="Процентный 2 3 5 3" xfId="4486" xr:uid="{00000000-0005-0000-0000-000078140000}"/>
    <cellStyle name="Процентный 2 3 5 3 2" xfId="10503" xr:uid="{4A14C0E4-6BD4-42D9-B651-FBE385BAEE43}"/>
    <cellStyle name="Процентный 2 3 5 4" xfId="5730" xr:uid="{00000000-0005-0000-0000-000079140000}"/>
    <cellStyle name="Процентный 2 3 5 4 2" xfId="11747" xr:uid="{2866E7D1-A291-418F-9906-DBE8B9C69E82}"/>
    <cellStyle name="Процентный 2 3 5 5" xfId="1995" xr:uid="{00000000-0005-0000-0000-00007A140000}"/>
    <cellStyle name="Процентный 2 3 5 5 2" xfId="8015" xr:uid="{2F5DAA2C-B414-47DC-94A5-E0E960E96305}"/>
    <cellStyle name="Процентный 2 3 5 6" xfId="6778" xr:uid="{7B5D8D0F-223E-4C54-AB4D-0CDFA3D506D3}"/>
    <cellStyle name="Процентный 2 3 6" xfId="1162" xr:uid="{00000000-0005-0000-0000-00007B140000}"/>
    <cellStyle name="Процентный 2 3 6 2" xfId="3653" xr:uid="{00000000-0005-0000-0000-00007C140000}"/>
    <cellStyle name="Процентный 2 3 6 2 2" xfId="9670" xr:uid="{01332860-8F2D-44DF-8B51-135813D3BDB7}"/>
    <cellStyle name="Процентный 2 3 6 3" xfId="4897" xr:uid="{00000000-0005-0000-0000-00007D140000}"/>
    <cellStyle name="Процентный 2 3 6 3 2" xfId="10914" xr:uid="{B5233069-8619-4B39-B351-638B5F9B2D89}"/>
    <cellStyle name="Процентный 2 3 6 4" xfId="6141" xr:uid="{00000000-0005-0000-0000-00007E140000}"/>
    <cellStyle name="Процентный 2 3 6 4 2" xfId="12158" xr:uid="{8682C422-B567-468E-A40D-58A0BD084B0E}"/>
    <cellStyle name="Процентный 2 3 6 5" xfId="2406" xr:uid="{00000000-0005-0000-0000-00007F140000}"/>
    <cellStyle name="Процентный 2 3 6 5 2" xfId="8426" xr:uid="{0B2B45D0-5CAC-4CE6-8F4F-D27901D578F4}"/>
    <cellStyle name="Процентный 2 3 6 6" xfId="7188" xr:uid="{A5780811-487C-4498-BAFE-3E770639D5A7}"/>
    <cellStyle name="Процентный 2 3 7" xfId="2831" xr:uid="{00000000-0005-0000-0000-000080140000}"/>
    <cellStyle name="Процентный 2 3 7 2" xfId="8848" xr:uid="{6052F9BB-552A-4A52-B152-9D0AF649F72B}"/>
    <cellStyle name="Процентный 2 3 8" xfId="4075" xr:uid="{00000000-0005-0000-0000-000081140000}"/>
    <cellStyle name="Процентный 2 3 8 2" xfId="10092" xr:uid="{F0A18758-D7AA-4A10-AE4C-71042B21DFCE}"/>
    <cellStyle name="Процентный 2 3 9" xfId="5319" xr:uid="{00000000-0005-0000-0000-000082140000}"/>
    <cellStyle name="Процентный 2 3 9 2" xfId="11336" xr:uid="{6D2C6D08-AD5E-4E6B-852C-00D175219F8F}"/>
    <cellStyle name="Процентный 2 4" xfId="469" xr:uid="{00000000-0005-0000-0000-000083140000}"/>
    <cellStyle name="Процентный 2 4 10" xfId="6575" xr:uid="{266BB2EE-7D95-4CE7-9CF9-E029B1B5C83A}"/>
    <cellStyle name="Процентный 2 4 2" xfId="470" xr:uid="{00000000-0005-0000-0000-000084140000}"/>
    <cellStyle name="Процентный 2 4 2 2" xfId="962" xr:uid="{00000000-0005-0000-0000-000085140000}"/>
    <cellStyle name="Процентный 2 4 2 2 2" xfId="1372" xr:uid="{00000000-0005-0000-0000-000086140000}"/>
    <cellStyle name="Процентный 2 4 2 2 2 2" xfId="3453" xr:uid="{00000000-0005-0000-0000-000087140000}"/>
    <cellStyle name="Процентный 2 4 2 2 2 2 2" xfId="9470" xr:uid="{33CB8886-5E2E-4FAE-B98C-AAF8A4068B27}"/>
    <cellStyle name="Процентный 2 4 2 2 2 3" xfId="4697" xr:uid="{00000000-0005-0000-0000-000088140000}"/>
    <cellStyle name="Процентный 2 4 2 2 2 3 2" xfId="10714" xr:uid="{16639BA9-48BC-4D4D-9C90-37CEF908F40F}"/>
    <cellStyle name="Процентный 2 4 2 2 2 4" xfId="5941" xr:uid="{00000000-0005-0000-0000-000089140000}"/>
    <cellStyle name="Процентный 2 4 2 2 2 4 2" xfId="11958" xr:uid="{9893406F-778E-4C11-A5C4-324678E134A9}"/>
    <cellStyle name="Процентный 2 4 2 2 2 5" xfId="2206" xr:uid="{00000000-0005-0000-0000-00008A140000}"/>
    <cellStyle name="Процентный 2 4 2 2 2 5 2" xfId="8226" xr:uid="{89565718-A767-4742-A0CE-6C0755004336}"/>
    <cellStyle name="Процентный 2 4 2 2 2 6" xfId="7398" xr:uid="{F78D83FB-6BF2-405A-9CA4-0E02EE84CF91}"/>
    <cellStyle name="Процентный 2 4 2 2 3" xfId="2617" xr:uid="{00000000-0005-0000-0000-00008B140000}"/>
    <cellStyle name="Процентный 2 4 2 2 3 2" xfId="3864" xr:uid="{00000000-0005-0000-0000-00008C140000}"/>
    <cellStyle name="Процентный 2 4 2 2 3 2 2" xfId="9881" xr:uid="{2AA0E932-2017-4C9B-BE45-681167E29723}"/>
    <cellStyle name="Процентный 2 4 2 2 3 3" xfId="5108" xr:uid="{00000000-0005-0000-0000-00008D140000}"/>
    <cellStyle name="Процентный 2 4 2 2 3 3 2" xfId="11125" xr:uid="{D8F56DC7-E5B8-40D0-96BE-45FE4826E109}"/>
    <cellStyle name="Процентный 2 4 2 2 3 4" xfId="6352" xr:uid="{00000000-0005-0000-0000-00008E140000}"/>
    <cellStyle name="Процентный 2 4 2 2 3 4 2" xfId="12369" xr:uid="{D8D8DF2E-B66D-4349-B6F8-7A838C121055}"/>
    <cellStyle name="Процентный 2 4 2 2 3 5" xfId="8637" xr:uid="{774A99DB-96C1-4704-B617-9DE525734079}"/>
    <cellStyle name="Процентный 2 4 2 2 4" xfId="3042" xr:uid="{00000000-0005-0000-0000-00008F140000}"/>
    <cellStyle name="Процентный 2 4 2 2 4 2" xfId="9059" xr:uid="{2D880CC6-8DC2-4F2E-BAA9-97D41B5D1650}"/>
    <cellStyle name="Процентный 2 4 2 2 5" xfId="4286" xr:uid="{00000000-0005-0000-0000-000090140000}"/>
    <cellStyle name="Процентный 2 4 2 2 5 2" xfId="10303" xr:uid="{7AF0DED8-9C70-45F3-9AB8-715FB13946A7}"/>
    <cellStyle name="Процентный 2 4 2 2 6" xfId="5530" xr:uid="{00000000-0005-0000-0000-000091140000}"/>
    <cellStyle name="Процентный 2 4 2 2 6 2" xfId="11547" xr:uid="{D75C667D-B25B-4E32-91E7-821DB6888B1A}"/>
    <cellStyle name="Процентный 2 4 2 2 7" xfId="1795" xr:uid="{00000000-0005-0000-0000-000092140000}"/>
    <cellStyle name="Процентный 2 4 2 2 7 2" xfId="7815" xr:uid="{3509DB7F-99A9-4550-86FC-8910DD6F01A8}"/>
    <cellStyle name="Процентный 2 4 2 2 8" xfId="6988" xr:uid="{0684D95D-DA13-46CB-AC95-061226E9D0CE}"/>
    <cellStyle name="Процентный 2 4 2 3" xfId="754" xr:uid="{00000000-0005-0000-0000-000093140000}"/>
    <cellStyle name="Процентный 2 4 2 3 2" xfId="3247" xr:uid="{00000000-0005-0000-0000-000094140000}"/>
    <cellStyle name="Процентный 2 4 2 3 2 2" xfId="9264" xr:uid="{4ED109E4-A0B4-4B0C-9ACA-7CE9A3A88336}"/>
    <cellStyle name="Процентный 2 4 2 3 3" xfId="4491" xr:uid="{00000000-0005-0000-0000-000095140000}"/>
    <cellStyle name="Процентный 2 4 2 3 3 2" xfId="10508" xr:uid="{09343D0E-484C-4218-827B-4A6DF76E962F}"/>
    <cellStyle name="Процентный 2 4 2 3 4" xfId="5735" xr:uid="{00000000-0005-0000-0000-000096140000}"/>
    <cellStyle name="Процентный 2 4 2 3 4 2" xfId="11752" xr:uid="{708CF725-2860-4EDE-9928-14995E9151B3}"/>
    <cellStyle name="Процентный 2 4 2 3 5" xfId="2000" xr:uid="{00000000-0005-0000-0000-000097140000}"/>
    <cellStyle name="Процентный 2 4 2 3 5 2" xfId="8020" xr:uid="{CFBD7ED6-16CB-4CAA-8F21-BF782178798A}"/>
    <cellStyle name="Процентный 2 4 2 3 6" xfId="6783" xr:uid="{79B7B784-C02F-4886-9285-702C44DFDDAB}"/>
    <cellStyle name="Процентный 2 4 2 4" xfId="1167" xr:uid="{00000000-0005-0000-0000-000098140000}"/>
    <cellStyle name="Процентный 2 4 2 4 2" xfId="3658" xr:uid="{00000000-0005-0000-0000-000099140000}"/>
    <cellStyle name="Процентный 2 4 2 4 2 2" xfId="9675" xr:uid="{37308A91-C5F5-48F5-A58D-BAA90FBEDB9B}"/>
    <cellStyle name="Процентный 2 4 2 4 3" xfId="4902" xr:uid="{00000000-0005-0000-0000-00009A140000}"/>
    <cellStyle name="Процентный 2 4 2 4 3 2" xfId="10919" xr:uid="{91653C72-DEA2-4A6F-995A-D8930E4E5CF1}"/>
    <cellStyle name="Процентный 2 4 2 4 4" xfId="6146" xr:uid="{00000000-0005-0000-0000-00009B140000}"/>
    <cellStyle name="Процентный 2 4 2 4 4 2" xfId="12163" xr:uid="{A6E5C69A-09AE-448A-8D5A-C8E725581EC8}"/>
    <cellStyle name="Процентный 2 4 2 4 5" xfId="2411" xr:uid="{00000000-0005-0000-0000-00009C140000}"/>
    <cellStyle name="Процентный 2 4 2 4 5 2" xfId="8431" xr:uid="{7B72E266-FE7D-4A80-B575-CD8D6A9B1FD5}"/>
    <cellStyle name="Процентный 2 4 2 4 6" xfId="7193" xr:uid="{0B74BC5D-606D-4EB5-B8BC-A69A088DD14C}"/>
    <cellStyle name="Процентный 2 4 2 5" xfId="2836" xr:uid="{00000000-0005-0000-0000-00009D140000}"/>
    <cellStyle name="Процентный 2 4 2 5 2" xfId="8853" xr:uid="{4D5E9B73-05E4-4198-96C1-FFA2D3B6D411}"/>
    <cellStyle name="Процентный 2 4 2 6" xfId="4080" xr:uid="{00000000-0005-0000-0000-00009E140000}"/>
    <cellStyle name="Процентный 2 4 2 6 2" xfId="10097" xr:uid="{DF6635C3-F694-4B8C-BD48-FC9CA43A5F1A}"/>
    <cellStyle name="Процентный 2 4 2 7" xfId="5324" xr:uid="{00000000-0005-0000-0000-00009F140000}"/>
    <cellStyle name="Процентный 2 4 2 7 2" xfId="11341" xr:uid="{000FF973-CF8B-47F1-9370-81DF987FDEA9}"/>
    <cellStyle name="Процентный 2 4 2 8" xfId="1588" xr:uid="{00000000-0005-0000-0000-0000A0140000}"/>
    <cellStyle name="Процентный 2 4 2 8 2" xfId="7609" xr:uid="{378D1858-C4F0-4195-AF12-12685265A9D2}"/>
    <cellStyle name="Процентный 2 4 2 9" xfId="6576" xr:uid="{34EFF56C-679D-49BE-8261-258F32083B45}"/>
    <cellStyle name="Процентный 2 4 3" xfId="961" xr:uid="{00000000-0005-0000-0000-0000A1140000}"/>
    <cellStyle name="Процентный 2 4 3 2" xfId="1371" xr:uid="{00000000-0005-0000-0000-0000A2140000}"/>
    <cellStyle name="Процентный 2 4 3 2 2" xfId="3452" xr:uid="{00000000-0005-0000-0000-0000A3140000}"/>
    <cellStyle name="Процентный 2 4 3 2 2 2" xfId="9469" xr:uid="{E9EAC452-58F4-4483-B8C8-0738AB583FE2}"/>
    <cellStyle name="Процентный 2 4 3 2 3" xfId="4696" xr:uid="{00000000-0005-0000-0000-0000A4140000}"/>
    <cellStyle name="Процентный 2 4 3 2 3 2" xfId="10713" xr:uid="{CAC54FCF-8BB2-4B93-8C6C-C0DC9C26D455}"/>
    <cellStyle name="Процентный 2 4 3 2 4" xfId="5940" xr:uid="{00000000-0005-0000-0000-0000A5140000}"/>
    <cellStyle name="Процентный 2 4 3 2 4 2" xfId="11957" xr:uid="{0FF3974D-975B-4EB9-98FF-981835E97A3B}"/>
    <cellStyle name="Процентный 2 4 3 2 5" xfId="2205" xr:uid="{00000000-0005-0000-0000-0000A6140000}"/>
    <cellStyle name="Процентный 2 4 3 2 5 2" xfId="8225" xr:uid="{3B90E8F2-A42E-4873-8DB1-406B47816526}"/>
    <cellStyle name="Процентный 2 4 3 2 6" xfId="7397" xr:uid="{E8081120-101D-4175-BBE8-2C5A7CA2F5B0}"/>
    <cellStyle name="Процентный 2 4 3 3" xfId="2616" xr:uid="{00000000-0005-0000-0000-0000A7140000}"/>
    <cellStyle name="Процентный 2 4 3 3 2" xfId="3863" xr:uid="{00000000-0005-0000-0000-0000A8140000}"/>
    <cellStyle name="Процентный 2 4 3 3 2 2" xfId="9880" xr:uid="{797DF946-7E48-4F72-BCC8-4438B537767E}"/>
    <cellStyle name="Процентный 2 4 3 3 3" xfId="5107" xr:uid="{00000000-0005-0000-0000-0000A9140000}"/>
    <cellStyle name="Процентный 2 4 3 3 3 2" xfId="11124" xr:uid="{2EFEF6B3-430D-4DE5-B56D-C932048E8D72}"/>
    <cellStyle name="Процентный 2 4 3 3 4" xfId="6351" xr:uid="{00000000-0005-0000-0000-0000AA140000}"/>
    <cellStyle name="Процентный 2 4 3 3 4 2" xfId="12368" xr:uid="{E1550167-DAAE-43C5-9723-47F9E8CB410C}"/>
    <cellStyle name="Процентный 2 4 3 3 5" xfId="8636" xr:uid="{7E84D7E2-ACD7-46C5-B02B-6E67114EBC1E}"/>
    <cellStyle name="Процентный 2 4 3 4" xfId="3041" xr:uid="{00000000-0005-0000-0000-0000AB140000}"/>
    <cellStyle name="Процентный 2 4 3 4 2" xfId="9058" xr:uid="{3FD98A14-B893-4FEE-BA4E-502FD52CC024}"/>
    <cellStyle name="Процентный 2 4 3 5" xfId="4285" xr:uid="{00000000-0005-0000-0000-0000AC140000}"/>
    <cellStyle name="Процентный 2 4 3 5 2" xfId="10302" xr:uid="{EA5E339A-9452-484B-A091-0CD17D7E236C}"/>
    <cellStyle name="Процентный 2 4 3 6" xfId="5529" xr:uid="{00000000-0005-0000-0000-0000AD140000}"/>
    <cellStyle name="Процентный 2 4 3 6 2" xfId="11546" xr:uid="{BF05599A-B9BE-48A1-AE37-B31D38ACD215}"/>
    <cellStyle name="Процентный 2 4 3 7" xfId="1794" xr:uid="{00000000-0005-0000-0000-0000AE140000}"/>
    <cellStyle name="Процентный 2 4 3 7 2" xfId="7814" xr:uid="{A47B6AE7-449F-4ED2-AC28-2D47C25313E3}"/>
    <cellStyle name="Процентный 2 4 3 8" xfId="6987" xr:uid="{E0025B54-C88B-41A2-8094-94799F33F3A0}"/>
    <cellStyle name="Процентный 2 4 4" xfId="753" xr:uid="{00000000-0005-0000-0000-0000AF140000}"/>
    <cellStyle name="Процентный 2 4 4 2" xfId="3246" xr:uid="{00000000-0005-0000-0000-0000B0140000}"/>
    <cellStyle name="Процентный 2 4 4 2 2" xfId="9263" xr:uid="{C5EF3BC6-4747-4CA3-8513-5DAD9A9F62E3}"/>
    <cellStyle name="Процентный 2 4 4 3" xfId="4490" xr:uid="{00000000-0005-0000-0000-0000B1140000}"/>
    <cellStyle name="Процентный 2 4 4 3 2" xfId="10507" xr:uid="{1CE4062B-D276-4015-94F9-98EE5DE01BBC}"/>
    <cellStyle name="Процентный 2 4 4 4" xfId="5734" xr:uid="{00000000-0005-0000-0000-0000B2140000}"/>
    <cellStyle name="Процентный 2 4 4 4 2" xfId="11751" xr:uid="{9354D999-F261-4D17-B9B0-1D9975F7EA48}"/>
    <cellStyle name="Процентный 2 4 4 5" xfId="1999" xr:uid="{00000000-0005-0000-0000-0000B3140000}"/>
    <cellStyle name="Процентный 2 4 4 5 2" xfId="8019" xr:uid="{05DB1101-C4F2-4E6D-85C4-0F56BD0CD039}"/>
    <cellStyle name="Процентный 2 4 4 6" xfId="6782" xr:uid="{C87DA657-BF66-4386-84BF-C8A9929B7A0C}"/>
    <cellStyle name="Процентный 2 4 5" xfId="1166" xr:uid="{00000000-0005-0000-0000-0000B4140000}"/>
    <cellStyle name="Процентный 2 4 5 2" xfId="3657" xr:uid="{00000000-0005-0000-0000-0000B5140000}"/>
    <cellStyle name="Процентный 2 4 5 2 2" xfId="9674" xr:uid="{CA0BB20D-190E-4812-8024-DD503EAE0DAA}"/>
    <cellStyle name="Процентный 2 4 5 3" xfId="4901" xr:uid="{00000000-0005-0000-0000-0000B6140000}"/>
    <cellStyle name="Процентный 2 4 5 3 2" xfId="10918" xr:uid="{E6FFF12F-383C-420A-A6AA-FBE7790FB779}"/>
    <cellStyle name="Процентный 2 4 5 4" xfId="6145" xr:uid="{00000000-0005-0000-0000-0000B7140000}"/>
    <cellStyle name="Процентный 2 4 5 4 2" xfId="12162" xr:uid="{6A1C59E9-FFF8-4B1A-82A7-5F6CEF93C8F9}"/>
    <cellStyle name="Процентный 2 4 5 5" xfId="2410" xr:uid="{00000000-0005-0000-0000-0000B8140000}"/>
    <cellStyle name="Процентный 2 4 5 5 2" xfId="8430" xr:uid="{85992DCD-3ACF-47D4-BBB4-57E1F1F8FA92}"/>
    <cellStyle name="Процентный 2 4 5 6" xfId="7192" xr:uid="{4E3D26F3-0B8B-475E-ABC4-C7380793A0FD}"/>
    <cellStyle name="Процентный 2 4 6" xfId="2835" xr:uid="{00000000-0005-0000-0000-0000B9140000}"/>
    <cellStyle name="Процентный 2 4 6 2" xfId="8852" xr:uid="{4A358D01-9A01-4C08-BC1B-FA627FA35C92}"/>
    <cellStyle name="Процентный 2 4 7" xfId="4079" xr:uid="{00000000-0005-0000-0000-0000BA140000}"/>
    <cellStyle name="Процентный 2 4 7 2" xfId="10096" xr:uid="{D52CC874-401D-4F08-91D3-15FACFE14252}"/>
    <cellStyle name="Процентный 2 4 8" xfId="5323" xr:uid="{00000000-0005-0000-0000-0000BB140000}"/>
    <cellStyle name="Процентный 2 4 8 2" xfId="11340" xr:uid="{399FBAC2-C975-4A3D-905A-7AABB93BB341}"/>
    <cellStyle name="Процентный 2 4 9" xfId="1587" xr:uid="{00000000-0005-0000-0000-0000BC140000}"/>
    <cellStyle name="Процентный 2 4 9 2" xfId="7608" xr:uid="{10767724-8630-482F-BF95-9D87F298889B}"/>
    <cellStyle name="Процентный 2 5" xfId="471" xr:uid="{00000000-0005-0000-0000-0000BD140000}"/>
    <cellStyle name="Процентный 2 5 2" xfId="963" xr:uid="{00000000-0005-0000-0000-0000BE140000}"/>
    <cellStyle name="Процентный 2 5 2 2" xfId="1373" xr:uid="{00000000-0005-0000-0000-0000BF140000}"/>
    <cellStyle name="Процентный 2 5 2 2 2" xfId="3454" xr:uid="{00000000-0005-0000-0000-0000C0140000}"/>
    <cellStyle name="Процентный 2 5 2 2 2 2" xfId="9471" xr:uid="{FB74F4E9-8A2F-4CF9-945E-89A4DC21C2C8}"/>
    <cellStyle name="Процентный 2 5 2 2 3" xfId="4698" xr:uid="{00000000-0005-0000-0000-0000C1140000}"/>
    <cellStyle name="Процентный 2 5 2 2 3 2" xfId="10715" xr:uid="{3C2B8A3D-FCD6-41BC-B205-8D3CB261C3C1}"/>
    <cellStyle name="Процентный 2 5 2 2 4" xfId="5942" xr:uid="{00000000-0005-0000-0000-0000C2140000}"/>
    <cellStyle name="Процентный 2 5 2 2 4 2" xfId="11959" xr:uid="{449A0C3B-C16F-40AE-ACC0-330D4A6AD57F}"/>
    <cellStyle name="Процентный 2 5 2 2 5" xfId="2207" xr:uid="{00000000-0005-0000-0000-0000C3140000}"/>
    <cellStyle name="Процентный 2 5 2 2 5 2" xfId="8227" xr:uid="{4DA438A7-176B-400B-8E08-E9CD8390C0BA}"/>
    <cellStyle name="Процентный 2 5 2 2 6" xfId="7399" xr:uid="{13502287-8234-47E7-BD10-AA31CE865533}"/>
    <cellStyle name="Процентный 2 5 2 3" xfId="2618" xr:uid="{00000000-0005-0000-0000-0000C4140000}"/>
    <cellStyle name="Процентный 2 5 2 3 2" xfId="3865" xr:uid="{00000000-0005-0000-0000-0000C5140000}"/>
    <cellStyle name="Процентный 2 5 2 3 2 2" xfId="9882" xr:uid="{B9C44E4B-2465-48D2-A506-642B440B49D4}"/>
    <cellStyle name="Процентный 2 5 2 3 3" xfId="5109" xr:uid="{00000000-0005-0000-0000-0000C6140000}"/>
    <cellStyle name="Процентный 2 5 2 3 3 2" xfId="11126" xr:uid="{27694526-33B6-4B49-88A3-F92B00B639DD}"/>
    <cellStyle name="Процентный 2 5 2 3 4" xfId="6353" xr:uid="{00000000-0005-0000-0000-0000C7140000}"/>
    <cellStyle name="Процентный 2 5 2 3 4 2" xfId="12370" xr:uid="{4C8B7971-D6DE-4DCA-9044-64B4FA446F0E}"/>
    <cellStyle name="Процентный 2 5 2 3 5" xfId="8638" xr:uid="{7304846B-BB76-4A90-9CC3-3D44FBBBAC07}"/>
    <cellStyle name="Процентный 2 5 2 4" xfId="3043" xr:uid="{00000000-0005-0000-0000-0000C8140000}"/>
    <cellStyle name="Процентный 2 5 2 4 2" xfId="9060" xr:uid="{9248ABD6-9812-4476-9C5C-CB57AAE5EEC6}"/>
    <cellStyle name="Процентный 2 5 2 5" xfId="4287" xr:uid="{00000000-0005-0000-0000-0000C9140000}"/>
    <cellStyle name="Процентный 2 5 2 5 2" xfId="10304" xr:uid="{8E653F6B-BE0C-4A84-9439-F4316436E6CD}"/>
    <cellStyle name="Процентный 2 5 2 6" xfId="5531" xr:uid="{00000000-0005-0000-0000-0000CA140000}"/>
    <cellStyle name="Процентный 2 5 2 6 2" xfId="11548" xr:uid="{B437AAEB-844A-4E60-8514-94A14467041C}"/>
    <cellStyle name="Процентный 2 5 2 7" xfId="1796" xr:uid="{00000000-0005-0000-0000-0000CB140000}"/>
    <cellStyle name="Процентный 2 5 2 7 2" xfId="7816" xr:uid="{F6CB40DC-1D6D-4892-9758-372837AD64A9}"/>
    <cellStyle name="Процентный 2 5 2 8" xfId="6989" xr:uid="{535E0FB4-3A33-45CC-A458-8BEDF4F722B5}"/>
    <cellStyle name="Процентный 2 5 3" xfId="755" xr:uid="{00000000-0005-0000-0000-0000CC140000}"/>
    <cellStyle name="Процентный 2 5 3 2" xfId="3248" xr:uid="{00000000-0005-0000-0000-0000CD140000}"/>
    <cellStyle name="Процентный 2 5 3 2 2" xfId="9265" xr:uid="{9A6293FE-0165-40AC-88AA-457E03DF0EAF}"/>
    <cellStyle name="Процентный 2 5 3 3" xfId="4492" xr:uid="{00000000-0005-0000-0000-0000CE140000}"/>
    <cellStyle name="Процентный 2 5 3 3 2" xfId="10509" xr:uid="{E2DDBBF9-CB29-4814-AB6B-7E0838DD7D60}"/>
    <cellStyle name="Процентный 2 5 3 4" xfId="5736" xr:uid="{00000000-0005-0000-0000-0000CF140000}"/>
    <cellStyle name="Процентный 2 5 3 4 2" xfId="11753" xr:uid="{5557BDB2-EC1C-4536-A6AD-82BB419F298F}"/>
    <cellStyle name="Процентный 2 5 3 5" xfId="2001" xr:uid="{00000000-0005-0000-0000-0000D0140000}"/>
    <cellStyle name="Процентный 2 5 3 5 2" xfId="8021" xr:uid="{CD73051A-9A1F-4E86-A665-98E434C8B4BF}"/>
    <cellStyle name="Процентный 2 5 3 6" xfId="6784" xr:uid="{93C5A3DB-8254-42D9-B4F3-78D7D3FDCA9D}"/>
    <cellStyle name="Процентный 2 5 4" xfId="1168" xr:uid="{00000000-0005-0000-0000-0000D1140000}"/>
    <cellStyle name="Процентный 2 5 4 2" xfId="3659" xr:uid="{00000000-0005-0000-0000-0000D2140000}"/>
    <cellStyle name="Процентный 2 5 4 2 2" xfId="9676" xr:uid="{181E839E-77FD-49BB-9544-C77545F01E4C}"/>
    <cellStyle name="Процентный 2 5 4 3" xfId="4903" xr:uid="{00000000-0005-0000-0000-0000D3140000}"/>
    <cellStyle name="Процентный 2 5 4 3 2" xfId="10920" xr:uid="{E7A5A524-5384-411E-8E4D-6D47F53B8F56}"/>
    <cellStyle name="Процентный 2 5 4 4" xfId="6147" xr:uid="{00000000-0005-0000-0000-0000D4140000}"/>
    <cellStyle name="Процентный 2 5 4 4 2" xfId="12164" xr:uid="{3960FFB1-7D1B-40F2-BF0F-EBC3CA87744D}"/>
    <cellStyle name="Процентный 2 5 4 5" xfId="2412" xr:uid="{00000000-0005-0000-0000-0000D5140000}"/>
    <cellStyle name="Процентный 2 5 4 5 2" xfId="8432" xr:uid="{3C4B1427-C16B-4449-BF42-07B0953D33A3}"/>
    <cellStyle name="Процентный 2 5 4 6" xfId="7194" xr:uid="{FB17975B-FD8A-404B-AFA0-E88680D7BBCA}"/>
    <cellStyle name="Процентный 2 5 5" xfId="2837" xr:uid="{00000000-0005-0000-0000-0000D6140000}"/>
    <cellStyle name="Процентный 2 5 5 2" xfId="8854" xr:uid="{7E0806DB-22D6-4F9D-82DC-F85D6F2F5721}"/>
    <cellStyle name="Процентный 2 5 6" xfId="4081" xr:uid="{00000000-0005-0000-0000-0000D7140000}"/>
    <cellStyle name="Процентный 2 5 6 2" xfId="10098" xr:uid="{2E1307B8-FCDE-43C9-95C1-7EE98202F6F5}"/>
    <cellStyle name="Процентный 2 5 7" xfId="5325" xr:uid="{00000000-0005-0000-0000-0000D8140000}"/>
    <cellStyle name="Процентный 2 5 7 2" xfId="11342" xr:uid="{519845F0-F1F5-44DD-9309-5A9D658FD7D3}"/>
    <cellStyle name="Процентный 2 5 8" xfId="1589" xr:uid="{00000000-0005-0000-0000-0000D9140000}"/>
    <cellStyle name="Процентный 2 5 8 2" xfId="7610" xr:uid="{F65C6B03-3E3E-4ACB-B081-28B7AFCAB9EE}"/>
    <cellStyle name="Процентный 2 5 9" xfId="6577" xr:uid="{775697CA-20AD-4978-9707-D0262A537879}"/>
    <cellStyle name="Процентный 2 6" xfId="920" xr:uid="{00000000-0005-0000-0000-0000DA140000}"/>
    <cellStyle name="Процентный 2 7" xfId="712" xr:uid="{00000000-0005-0000-0000-0000DB140000}"/>
    <cellStyle name="Процентный 3" xfId="130" xr:uid="{00000000-0005-0000-0000-0000DC140000}"/>
    <cellStyle name="Процентный 3 2" xfId="654" xr:uid="{00000000-0005-0000-0000-0000DD140000}"/>
    <cellStyle name="Процентный 4" xfId="655" xr:uid="{00000000-0005-0000-0000-0000DE140000}"/>
    <cellStyle name="Связанная ячейка" xfId="61" builtinId="24" customBuiltin="1"/>
    <cellStyle name="Связанная ячейка 2" xfId="104" xr:uid="{00000000-0005-0000-0000-0000E0140000}"/>
    <cellStyle name="Связанная ячейка 3" xfId="656" xr:uid="{00000000-0005-0000-0000-0000E1140000}"/>
    <cellStyle name="Стиль 1" xfId="62" xr:uid="{00000000-0005-0000-0000-0000E2140000}"/>
    <cellStyle name="Стиль 1 2" xfId="105" xr:uid="{00000000-0005-0000-0000-0000E3140000}"/>
    <cellStyle name="Стиль 1 2 2" xfId="472" xr:uid="{00000000-0005-0000-0000-0000E4140000}"/>
    <cellStyle name="Стиль 1 3" xfId="657" xr:uid="{00000000-0005-0000-0000-0000E5140000}"/>
    <cellStyle name="Стиль 1_1.2" xfId="473" xr:uid="{00000000-0005-0000-0000-0000E6140000}"/>
    <cellStyle name="Текст предупреждения" xfId="63" builtinId="11" customBuiltin="1"/>
    <cellStyle name="Текст предупреждения 2" xfId="106" xr:uid="{00000000-0005-0000-0000-0000E8140000}"/>
    <cellStyle name="Текст предупреждения 3" xfId="658" xr:uid="{00000000-0005-0000-0000-0000E9140000}"/>
    <cellStyle name="Текстовый" xfId="474" xr:uid="{00000000-0005-0000-0000-0000EA140000}"/>
    <cellStyle name="Тысячи [0]_3Com" xfId="475" xr:uid="{00000000-0005-0000-0000-0000EB140000}"/>
    <cellStyle name="Тысячи_3Com" xfId="476" xr:uid="{00000000-0005-0000-0000-0000EC140000}"/>
    <cellStyle name="Финансовый 2" xfId="117" xr:uid="{00000000-0005-0000-0000-0000ED140000}"/>
    <cellStyle name="Финансовый 2 10" xfId="718" xr:uid="{00000000-0005-0000-0000-0000EE140000}"/>
    <cellStyle name="Финансовый 2 10 2" xfId="3211" xr:uid="{00000000-0005-0000-0000-0000EF140000}"/>
    <cellStyle name="Финансовый 2 10 2 2" xfId="9228" xr:uid="{3E7743D2-DFFF-419F-B297-C2325DB37023}"/>
    <cellStyle name="Финансовый 2 10 3" xfId="4455" xr:uid="{00000000-0005-0000-0000-0000F0140000}"/>
    <cellStyle name="Финансовый 2 10 3 2" xfId="10472" xr:uid="{479AA7DF-5C81-4867-BB90-B3425C8A95D3}"/>
    <cellStyle name="Финансовый 2 10 4" xfId="5699" xr:uid="{00000000-0005-0000-0000-0000F1140000}"/>
    <cellStyle name="Финансовый 2 10 4 2" xfId="11716" xr:uid="{BDFEC4F7-55B3-4CBA-9CC0-C760A9D12AA5}"/>
    <cellStyle name="Финансовый 2 10 5" xfId="1964" xr:uid="{00000000-0005-0000-0000-0000F2140000}"/>
    <cellStyle name="Финансовый 2 10 5 2" xfId="7984" xr:uid="{14955A67-DE20-4E62-BB44-4500EC0DBA2E}"/>
    <cellStyle name="Финансовый 2 10 6" xfId="6747" xr:uid="{DE7EA129-3AE8-4E98-87CA-96B3E2417F90}"/>
    <cellStyle name="Финансовый 2 11" xfId="1131" xr:uid="{00000000-0005-0000-0000-0000F3140000}"/>
    <cellStyle name="Финансовый 2 11 2" xfId="3622" xr:uid="{00000000-0005-0000-0000-0000F4140000}"/>
    <cellStyle name="Финансовый 2 11 2 2" xfId="9639" xr:uid="{F757B1D5-ED2C-4D33-96E2-4FF56C25B0B7}"/>
    <cellStyle name="Финансовый 2 11 3" xfId="4866" xr:uid="{00000000-0005-0000-0000-0000F5140000}"/>
    <cellStyle name="Финансовый 2 11 3 2" xfId="10883" xr:uid="{0A637D0D-F8D5-4235-8047-DB23E3962748}"/>
    <cellStyle name="Финансовый 2 11 4" xfId="6110" xr:uid="{00000000-0005-0000-0000-0000F6140000}"/>
    <cellStyle name="Финансовый 2 11 4 2" xfId="12127" xr:uid="{F4D20D40-A2D2-4741-BA9D-E01D4E9D5464}"/>
    <cellStyle name="Финансовый 2 11 5" xfId="2375" xr:uid="{00000000-0005-0000-0000-0000F7140000}"/>
    <cellStyle name="Финансовый 2 11 5 2" xfId="8395" xr:uid="{8B730C73-C6A8-428B-BD57-6B5DE89D7161}"/>
    <cellStyle name="Финансовый 2 11 6" xfId="7157" xr:uid="{154E7068-FD7A-4249-BC1E-886E7AD6D820}"/>
    <cellStyle name="Финансовый 2 12" xfId="2800" xr:uid="{00000000-0005-0000-0000-0000F8140000}"/>
    <cellStyle name="Финансовый 2 12 2" xfId="8817" xr:uid="{9E794CB2-76D5-475B-B18D-C67062197A12}"/>
    <cellStyle name="Финансовый 2 13" xfId="4044" xr:uid="{00000000-0005-0000-0000-0000F9140000}"/>
    <cellStyle name="Финансовый 2 13 2" xfId="10061" xr:uid="{B3FFEF81-8105-4E88-B6B6-B166D204008E}"/>
    <cellStyle name="Финансовый 2 14" xfId="5288" xr:uid="{00000000-0005-0000-0000-0000FA140000}"/>
    <cellStyle name="Финансовый 2 14 2" xfId="11305" xr:uid="{F8900139-7378-46B2-835E-6FDBAC8F6BD6}"/>
    <cellStyle name="Финансовый 2 15" xfId="1552" xr:uid="{00000000-0005-0000-0000-0000FB140000}"/>
    <cellStyle name="Финансовый 2 15 2" xfId="7573" xr:uid="{49CC8C82-28C6-4078-A6CC-DD58ADE97A92}"/>
    <cellStyle name="Финансовый 2 16" xfId="6540" xr:uid="{0641DA58-4350-437C-8EBB-DBF2432873E3}"/>
    <cellStyle name="Финансовый 2 2" xfId="659" xr:uid="{00000000-0005-0000-0000-0000FC140000}"/>
    <cellStyle name="Финансовый 2 2 10" xfId="5441" xr:uid="{00000000-0005-0000-0000-0000FD140000}"/>
    <cellStyle name="Финансовый 2 2 10 2" xfId="11458" xr:uid="{903F721F-B9D9-4776-8D73-AEC978F462EB}"/>
    <cellStyle name="Финансовый 2 2 11" xfId="1705" xr:uid="{00000000-0005-0000-0000-0000FE140000}"/>
    <cellStyle name="Финансовый 2 2 11 2" xfId="7726" xr:uid="{4588D74D-4718-4CD7-9BC7-FE4EEB2E4E49}"/>
    <cellStyle name="Финансовый 2 2 12" xfId="6693" xr:uid="{65A7C801-47DA-4B54-8CD7-90B345C58D13}"/>
    <cellStyle name="Финансовый 2 2 2" xfId="660" xr:uid="{00000000-0005-0000-0000-0000FF140000}"/>
    <cellStyle name="Финансовый 2 2 2 10" xfId="1706" xr:uid="{00000000-0005-0000-0000-000000150000}"/>
    <cellStyle name="Финансовый 2 2 2 10 2" xfId="7727" xr:uid="{9246D85D-97E0-44A5-B873-BC0D9703054D}"/>
    <cellStyle name="Финансовый 2 2 2 11" xfId="6694" xr:uid="{F76010DC-04EF-4A62-86D1-0DFB1841378F}"/>
    <cellStyle name="Финансовый 2 2 2 2" xfId="661" xr:uid="{00000000-0005-0000-0000-000001150000}"/>
    <cellStyle name="Финансовый 2 2 2 2 10" xfId="6695" xr:uid="{0CAE337A-0E46-448B-8205-5D97CE3F71B1}"/>
    <cellStyle name="Финансовый 2 2 2 2 2" xfId="662" xr:uid="{00000000-0005-0000-0000-000002150000}"/>
    <cellStyle name="Финансовый 2 2 2 2 3" xfId="1081" xr:uid="{00000000-0005-0000-0000-000003150000}"/>
    <cellStyle name="Финансовый 2 2 2 2 3 2" xfId="1491" xr:uid="{00000000-0005-0000-0000-000004150000}"/>
    <cellStyle name="Финансовый 2 2 2 2 3 2 2" xfId="3572" xr:uid="{00000000-0005-0000-0000-000005150000}"/>
    <cellStyle name="Финансовый 2 2 2 2 3 2 2 2" xfId="9589" xr:uid="{0A535991-5243-414F-8C7B-BB04C557677C}"/>
    <cellStyle name="Финансовый 2 2 2 2 3 2 3" xfId="4816" xr:uid="{00000000-0005-0000-0000-000006150000}"/>
    <cellStyle name="Финансовый 2 2 2 2 3 2 3 2" xfId="10833" xr:uid="{E816D085-7F15-414B-AD6D-1A12120AB2D1}"/>
    <cellStyle name="Финансовый 2 2 2 2 3 2 4" xfId="6060" xr:uid="{00000000-0005-0000-0000-000007150000}"/>
    <cellStyle name="Финансовый 2 2 2 2 3 2 4 2" xfId="12077" xr:uid="{43FDFD90-BF14-4BDE-BE5F-C267CDCB6DBD}"/>
    <cellStyle name="Финансовый 2 2 2 2 3 2 5" xfId="2325" xr:uid="{00000000-0005-0000-0000-000008150000}"/>
    <cellStyle name="Финансовый 2 2 2 2 3 2 5 2" xfId="8345" xr:uid="{927DA3C2-C84D-4CB3-94B6-BF494387AD87}"/>
    <cellStyle name="Финансовый 2 2 2 2 3 2 6" xfId="7517" xr:uid="{72167794-DEDB-4958-B83B-12B9133F723E}"/>
    <cellStyle name="Финансовый 2 2 2 2 3 3" xfId="2736" xr:uid="{00000000-0005-0000-0000-000009150000}"/>
    <cellStyle name="Финансовый 2 2 2 2 3 3 2" xfId="3983" xr:uid="{00000000-0005-0000-0000-00000A150000}"/>
    <cellStyle name="Финансовый 2 2 2 2 3 3 2 2" xfId="10000" xr:uid="{0E4252FA-9A22-4943-91E0-4CDE2E190A34}"/>
    <cellStyle name="Финансовый 2 2 2 2 3 3 3" xfId="5227" xr:uid="{00000000-0005-0000-0000-00000B150000}"/>
    <cellStyle name="Финансовый 2 2 2 2 3 3 3 2" xfId="11244" xr:uid="{41A646AD-238B-4732-916E-219355782B3E}"/>
    <cellStyle name="Финансовый 2 2 2 2 3 3 4" xfId="6471" xr:uid="{00000000-0005-0000-0000-00000C150000}"/>
    <cellStyle name="Финансовый 2 2 2 2 3 3 4 2" xfId="12488" xr:uid="{777672F6-5F3F-465B-9696-9A9499DB3147}"/>
    <cellStyle name="Финансовый 2 2 2 2 3 3 5" xfId="8756" xr:uid="{7CA87CA6-2DDE-4566-9663-A1D449092B36}"/>
    <cellStyle name="Финансовый 2 2 2 2 3 4" xfId="3161" xr:uid="{00000000-0005-0000-0000-00000D150000}"/>
    <cellStyle name="Финансовый 2 2 2 2 3 4 2" xfId="9178" xr:uid="{06A41521-B564-48A0-9956-49EE90E1AAFD}"/>
    <cellStyle name="Финансовый 2 2 2 2 3 5" xfId="4405" xr:uid="{00000000-0005-0000-0000-00000E150000}"/>
    <cellStyle name="Финансовый 2 2 2 2 3 5 2" xfId="10422" xr:uid="{85156AB1-7D87-4821-9773-A0A9DD15966F}"/>
    <cellStyle name="Финансовый 2 2 2 2 3 6" xfId="5649" xr:uid="{00000000-0005-0000-0000-00000F150000}"/>
    <cellStyle name="Финансовый 2 2 2 2 3 6 2" xfId="11666" xr:uid="{A65C46EF-B2F6-4E9D-9EC2-6F5049EC5C56}"/>
    <cellStyle name="Финансовый 2 2 2 2 3 7" xfId="1914" xr:uid="{00000000-0005-0000-0000-000010150000}"/>
    <cellStyle name="Финансовый 2 2 2 2 3 7 2" xfId="7934" xr:uid="{3A2ABAE5-4918-417F-B00E-94887CA34D1F}"/>
    <cellStyle name="Финансовый 2 2 2 2 3 8" xfId="7107" xr:uid="{1356B152-13AA-42F1-911A-824B915BB470}"/>
    <cellStyle name="Финансовый 2 2 2 2 4" xfId="873" xr:uid="{00000000-0005-0000-0000-000011150000}"/>
    <cellStyle name="Финансовый 2 2 2 2 4 2" xfId="3366" xr:uid="{00000000-0005-0000-0000-000012150000}"/>
    <cellStyle name="Финансовый 2 2 2 2 4 2 2" xfId="9383" xr:uid="{D74E8098-BF85-4BB6-83F2-AB6806D5960C}"/>
    <cellStyle name="Финансовый 2 2 2 2 4 3" xfId="4610" xr:uid="{00000000-0005-0000-0000-000013150000}"/>
    <cellStyle name="Финансовый 2 2 2 2 4 3 2" xfId="10627" xr:uid="{B384738B-982B-4261-AD0D-C3671A7A6F77}"/>
    <cellStyle name="Финансовый 2 2 2 2 4 4" xfId="5854" xr:uid="{00000000-0005-0000-0000-000014150000}"/>
    <cellStyle name="Финансовый 2 2 2 2 4 4 2" xfId="11871" xr:uid="{71143E03-719D-4B06-92E2-256237AFABD2}"/>
    <cellStyle name="Финансовый 2 2 2 2 4 5" xfId="2119" xr:uid="{00000000-0005-0000-0000-000015150000}"/>
    <cellStyle name="Финансовый 2 2 2 2 4 5 2" xfId="8139" xr:uid="{CA3DD901-EF90-4EA1-91D7-35576D1397AB}"/>
    <cellStyle name="Финансовый 2 2 2 2 4 6" xfId="6902" xr:uid="{9D22FB52-ED30-45AA-8D05-4D67303C4B80}"/>
    <cellStyle name="Финансовый 2 2 2 2 5" xfId="1286" xr:uid="{00000000-0005-0000-0000-000016150000}"/>
    <cellStyle name="Финансовый 2 2 2 2 5 2" xfId="3777" xr:uid="{00000000-0005-0000-0000-000017150000}"/>
    <cellStyle name="Финансовый 2 2 2 2 5 2 2" xfId="9794" xr:uid="{09AED7AF-09DD-434F-B404-BF67CD28D4D9}"/>
    <cellStyle name="Финансовый 2 2 2 2 5 3" xfId="5021" xr:uid="{00000000-0005-0000-0000-000018150000}"/>
    <cellStyle name="Финансовый 2 2 2 2 5 3 2" xfId="11038" xr:uid="{938A83D4-6EC4-4403-8A6A-B13513CA791F}"/>
    <cellStyle name="Финансовый 2 2 2 2 5 4" xfId="6265" xr:uid="{00000000-0005-0000-0000-000019150000}"/>
    <cellStyle name="Финансовый 2 2 2 2 5 4 2" xfId="12282" xr:uid="{737AA07A-3818-4369-AEB8-5D4028AFD42D}"/>
    <cellStyle name="Финансовый 2 2 2 2 5 5" xfId="2530" xr:uid="{00000000-0005-0000-0000-00001A150000}"/>
    <cellStyle name="Финансовый 2 2 2 2 5 5 2" xfId="8550" xr:uid="{679AA71E-41FD-4A0A-BCAC-ED62F592F739}"/>
    <cellStyle name="Финансовый 2 2 2 2 5 6" xfId="7312" xr:uid="{BF8CC72E-F4E7-439D-823F-8854B87E5647}"/>
    <cellStyle name="Финансовый 2 2 2 2 6" xfId="2955" xr:uid="{00000000-0005-0000-0000-00001B150000}"/>
    <cellStyle name="Финансовый 2 2 2 2 6 2" xfId="8972" xr:uid="{AF55FEEC-26A2-4000-964C-91A1D3AECE92}"/>
    <cellStyle name="Финансовый 2 2 2 2 7" xfId="4199" xr:uid="{00000000-0005-0000-0000-00001C150000}"/>
    <cellStyle name="Финансовый 2 2 2 2 7 2" xfId="10216" xr:uid="{F26259CB-B234-44AD-9561-4B5B296BE875}"/>
    <cellStyle name="Финансовый 2 2 2 2 8" xfId="5443" xr:uid="{00000000-0005-0000-0000-00001D150000}"/>
    <cellStyle name="Финансовый 2 2 2 2 8 2" xfId="11460" xr:uid="{6F3BD740-4144-4059-83C0-9F4BA4C9C343}"/>
    <cellStyle name="Финансовый 2 2 2 2 9" xfId="1707" xr:uid="{00000000-0005-0000-0000-00001E150000}"/>
    <cellStyle name="Финансовый 2 2 2 2 9 2" xfId="7728" xr:uid="{A58BF9BA-87A7-4C8A-87ED-79EBF984557B}"/>
    <cellStyle name="Финансовый 2 2 2 3" xfId="663" xr:uid="{00000000-0005-0000-0000-00001F150000}"/>
    <cellStyle name="Финансовый 2 2 2 3 2" xfId="1082" xr:uid="{00000000-0005-0000-0000-000020150000}"/>
    <cellStyle name="Финансовый 2 2 2 3 2 2" xfId="1492" xr:uid="{00000000-0005-0000-0000-000021150000}"/>
    <cellStyle name="Финансовый 2 2 2 3 2 2 2" xfId="3573" xr:uid="{00000000-0005-0000-0000-000022150000}"/>
    <cellStyle name="Финансовый 2 2 2 3 2 2 2 2" xfId="9590" xr:uid="{F97B3BE5-5007-46D1-96F2-630E7532132D}"/>
    <cellStyle name="Финансовый 2 2 2 3 2 2 3" xfId="4817" xr:uid="{00000000-0005-0000-0000-000023150000}"/>
    <cellStyle name="Финансовый 2 2 2 3 2 2 3 2" xfId="10834" xr:uid="{B4A7ACAC-E5D6-4B27-83B3-DCE5AF362C7A}"/>
    <cellStyle name="Финансовый 2 2 2 3 2 2 4" xfId="6061" xr:uid="{00000000-0005-0000-0000-000024150000}"/>
    <cellStyle name="Финансовый 2 2 2 3 2 2 4 2" xfId="12078" xr:uid="{87321A0F-EBB6-400E-94B2-EDCDC82D2E61}"/>
    <cellStyle name="Финансовый 2 2 2 3 2 2 5" xfId="2326" xr:uid="{00000000-0005-0000-0000-000025150000}"/>
    <cellStyle name="Финансовый 2 2 2 3 2 2 5 2" xfId="8346" xr:uid="{A0010E07-79F7-4660-ADCF-36A51F0E7043}"/>
    <cellStyle name="Финансовый 2 2 2 3 2 2 6" xfId="7518" xr:uid="{709FD50B-FA78-4474-BD28-0BE0DF0F30D5}"/>
    <cellStyle name="Финансовый 2 2 2 3 2 3" xfId="2737" xr:uid="{00000000-0005-0000-0000-000026150000}"/>
    <cellStyle name="Финансовый 2 2 2 3 2 3 2" xfId="3984" xr:uid="{00000000-0005-0000-0000-000027150000}"/>
    <cellStyle name="Финансовый 2 2 2 3 2 3 2 2" xfId="10001" xr:uid="{A95EB8DD-97F2-4003-8470-724015991A65}"/>
    <cellStyle name="Финансовый 2 2 2 3 2 3 3" xfId="5228" xr:uid="{00000000-0005-0000-0000-000028150000}"/>
    <cellStyle name="Финансовый 2 2 2 3 2 3 3 2" xfId="11245" xr:uid="{AB39A2C9-05D0-4C28-BA5D-943FE3C6FBD4}"/>
    <cellStyle name="Финансовый 2 2 2 3 2 3 4" xfId="6472" xr:uid="{00000000-0005-0000-0000-000029150000}"/>
    <cellStyle name="Финансовый 2 2 2 3 2 3 4 2" xfId="12489" xr:uid="{BD723963-912B-42B0-A8BA-7EBCB02DFE21}"/>
    <cellStyle name="Финансовый 2 2 2 3 2 3 5" xfId="8757" xr:uid="{003FA86F-95E2-494C-80C0-B9C9E19E8570}"/>
    <cellStyle name="Финансовый 2 2 2 3 2 4" xfId="3162" xr:uid="{00000000-0005-0000-0000-00002A150000}"/>
    <cellStyle name="Финансовый 2 2 2 3 2 4 2" xfId="9179" xr:uid="{FC1EBCAC-3D4C-44C4-A5CF-97AED1B8C3BF}"/>
    <cellStyle name="Финансовый 2 2 2 3 2 5" xfId="4406" xr:uid="{00000000-0005-0000-0000-00002B150000}"/>
    <cellStyle name="Финансовый 2 2 2 3 2 5 2" xfId="10423" xr:uid="{EAE90B95-A3F1-42B7-AF10-2EA1C036AD05}"/>
    <cellStyle name="Финансовый 2 2 2 3 2 6" xfId="5650" xr:uid="{00000000-0005-0000-0000-00002C150000}"/>
    <cellStyle name="Финансовый 2 2 2 3 2 6 2" xfId="11667" xr:uid="{CD4770BC-69D6-4F54-AA34-EB08A4E5D60B}"/>
    <cellStyle name="Финансовый 2 2 2 3 2 7" xfId="1915" xr:uid="{00000000-0005-0000-0000-00002D150000}"/>
    <cellStyle name="Финансовый 2 2 2 3 2 7 2" xfId="7935" xr:uid="{C1CD8D6D-FE03-46C3-9BB9-988378DD5ECE}"/>
    <cellStyle name="Финансовый 2 2 2 3 2 8" xfId="7108" xr:uid="{A4EF3785-4522-41DE-82D1-FF150C5A8968}"/>
    <cellStyle name="Финансовый 2 2 2 3 3" xfId="874" xr:uid="{00000000-0005-0000-0000-00002E150000}"/>
    <cellStyle name="Финансовый 2 2 2 3 3 2" xfId="3367" xr:uid="{00000000-0005-0000-0000-00002F150000}"/>
    <cellStyle name="Финансовый 2 2 2 3 3 2 2" xfId="9384" xr:uid="{F527385E-1947-427F-B5EE-D7D185737115}"/>
    <cellStyle name="Финансовый 2 2 2 3 3 3" xfId="4611" xr:uid="{00000000-0005-0000-0000-000030150000}"/>
    <cellStyle name="Финансовый 2 2 2 3 3 3 2" xfId="10628" xr:uid="{DD2111E7-74EC-4502-866B-C37A81EDA30E}"/>
    <cellStyle name="Финансовый 2 2 2 3 3 4" xfId="5855" xr:uid="{00000000-0005-0000-0000-000031150000}"/>
    <cellStyle name="Финансовый 2 2 2 3 3 4 2" xfId="11872" xr:uid="{4EA51CA4-1EBB-4CC8-A5E5-E4F2DD813E71}"/>
    <cellStyle name="Финансовый 2 2 2 3 3 5" xfId="2120" xr:uid="{00000000-0005-0000-0000-000032150000}"/>
    <cellStyle name="Финансовый 2 2 2 3 3 5 2" xfId="8140" xr:uid="{0BF6D673-98A6-4517-AE86-85C0B6F2F3C1}"/>
    <cellStyle name="Финансовый 2 2 2 3 3 6" xfId="6903" xr:uid="{835F601A-A6F7-42BE-8E79-DB7B6ADCB7E0}"/>
    <cellStyle name="Финансовый 2 2 2 3 4" xfId="1287" xr:uid="{00000000-0005-0000-0000-000033150000}"/>
    <cellStyle name="Финансовый 2 2 2 3 4 2" xfId="3778" xr:uid="{00000000-0005-0000-0000-000034150000}"/>
    <cellStyle name="Финансовый 2 2 2 3 4 2 2" xfId="9795" xr:uid="{2EF023CC-5AE6-498E-9666-2DB5E30E071C}"/>
    <cellStyle name="Финансовый 2 2 2 3 4 3" xfId="5022" xr:uid="{00000000-0005-0000-0000-000035150000}"/>
    <cellStyle name="Финансовый 2 2 2 3 4 3 2" xfId="11039" xr:uid="{5778FC94-3DF2-44BA-B0D5-AD9C6BE1747F}"/>
    <cellStyle name="Финансовый 2 2 2 3 4 4" xfId="6266" xr:uid="{00000000-0005-0000-0000-000036150000}"/>
    <cellStyle name="Финансовый 2 2 2 3 4 4 2" xfId="12283" xr:uid="{BE544299-ABB4-4B09-A377-B82BAD090987}"/>
    <cellStyle name="Финансовый 2 2 2 3 4 5" xfId="2531" xr:uid="{00000000-0005-0000-0000-000037150000}"/>
    <cellStyle name="Финансовый 2 2 2 3 4 5 2" xfId="8551" xr:uid="{9A065BD3-8DF1-4232-A8F8-3272542703A2}"/>
    <cellStyle name="Финансовый 2 2 2 3 4 6" xfId="7313" xr:uid="{850DD4AD-FE70-4661-B9F3-095C668C8A8E}"/>
    <cellStyle name="Финансовый 2 2 2 3 5" xfId="2956" xr:uid="{00000000-0005-0000-0000-000038150000}"/>
    <cellStyle name="Финансовый 2 2 2 3 5 2" xfId="8973" xr:uid="{DDC7FDD3-FC7B-44B3-9714-4EFE08DE0215}"/>
    <cellStyle name="Финансовый 2 2 2 3 6" xfId="4200" xr:uid="{00000000-0005-0000-0000-000039150000}"/>
    <cellStyle name="Финансовый 2 2 2 3 6 2" xfId="10217" xr:uid="{0098D1B4-C423-4524-BA1E-208E3B0E8850}"/>
    <cellStyle name="Финансовый 2 2 2 3 7" xfId="5444" xr:uid="{00000000-0005-0000-0000-00003A150000}"/>
    <cellStyle name="Финансовый 2 2 2 3 7 2" xfId="11461" xr:uid="{1B05875D-86B0-42DD-A1D3-EE64D7ABBAD2}"/>
    <cellStyle name="Финансовый 2 2 2 3 8" xfId="1708" xr:uid="{00000000-0005-0000-0000-00003B150000}"/>
    <cellStyle name="Финансовый 2 2 2 3 8 2" xfId="7729" xr:uid="{F91FA9E1-CFD8-4EF1-B6D1-42389546F763}"/>
    <cellStyle name="Финансовый 2 2 2 3 9" xfId="6696" xr:uid="{0DEAF347-7A33-4E3C-B618-E6DDFFB2FF78}"/>
    <cellStyle name="Финансовый 2 2 2 4" xfId="1080" xr:uid="{00000000-0005-0000-0000-00003C150000}"/>
    <cellStyle name="Финансовый 2 2 2 4 2" xfId="1490" xr:uid="{00000000-0005-0000-0000-00003D150000}"/>
    <cellStyle name="Финансовый 2 2 2 4 2 2" xfId="3571" xr:uid="{00000000-0005-0000-0000-00003E150000}"/>
    <cellStyle name="Финансовый 2 2 2 4 2 2 2" xfId="9588" xr:uid="{0E9CAA41-1B53-4875-9249-2CB31B25B15F}"/>
    <cellStyle name="Финансовый 2 2 2 4 2 3" xfId="4815" xr:uid="{00000000-0005-0000-0000-00003F150000}"/>
    <cellStyle name="Финансовый 2 2 2 4 2 3 2" xfId="10832" xr:uid="{53181674-379D-4193-B91A-02FC7845A817}"/>
    <cellStyle name="Финансовый 2 2 2 4 2 4" xfId="6059" xr:uid="{00000000-0005-0000-0000-000040150000}"/>
    <cellStyle name="Финансовый 2 2 2 4 2 4 2" xfId="12076" xr:uid="{278608F4-7A71-437C-806D-73001DAFAECB}"/>
    <cellStyle name="Финансовый 2 2 2 4 2 5" xfId="2324" xr:uid="{00000000-0005-0000-0000-000041150000}"/>
    <cellStyle name="Финансовый 2 2 2 4 2 5 2" xfId="8344" xr:uid="{61E44CB9-2E79-4056-BABF-8ABB27E2CA38}"/>
    <cellStyle name="Финансовый 2 2 2 4 2 6" xfId="7516" xr:uid="{7803A41A-D0A5-40FB-8B98-378C79433E87}"/>
    <cellStyle name="Финансовый 2 2 2 4 3" xfId="2735" xr:uid="{00000000-0005-0000-0000-000042150000}"/>
    <cellStyle name="Финансовый 2 2 2 4 3 2" xfId="3982" xr:uid="{00000000-0005-0000-0000-000043150000}"/>
    <cellStyle name="Финансовый 2 2 2 4 3 2 2" xfId="9999" xr:uid="{A81A4410-3C1A-4230-880C-19E23AC93427}"/>
    <cellStyle name="Финансовый 2 2 2 4 3 3" xfId="5226" xr:uid="{00000000-0005-0000-0000-000044150000}"/>
    <cellStyle name="Финансовый 2 2 2 4 3 3 2" xfId="11243" xr:uid="{3ED7D23E-94D2-49BE-8082-D1F95CD33E7E}"/>
    <cellStyle name="Финансовый 2 2 2 4 3 4" xfId="6470" xr:uid="{00000000-0005-0000-0000-000045150000}"/>
    <cellStyle name="Финансовый 2 2 2 4 3 4 2" xfId="12487" xr:uid="{73FEF57D-A9E0-4A98-AA1E-6C63BE752EED}"/>
    <cellStyle name="Финансовый 2 2 2 4 3 5" xfId="8755" xr:uid="{36378657-DD8C-4BD3-B19A-72FE112F9C1A}"/>
    <cellStyle name="Финансовый 2 2 2 4 4" xfId="3160" xr:uid="{00000000-0005-0000-0000-000046150000}"/>
    <cellStyle name="Финансовый 2 2 2 4 4 2" xfId="9177" xr:uid="{4D9761A3-AA9C-4C16-AA0B-EC9C6B986A60}"/>
    <cellStyle name="Финансовый 2 2 2 4 5" xfId="4404" xr:uid="{00000000-0005-0000-0000-000047150000}"/>
    <cellStyle name="Финансовый 2 2 2 4 5 2" xfId="10421" xr:uid="{D05F286A-5272-4E46-B104-1C19F706F18B}"/>
    <cellStyle name="Финансовый 2 2 2 4 6" xfId="5648" xr:uid="{00000000-0005-0000-0000-000048150000}"/>
    <cellStyle name="Финансовый 2 2 2 4 6 2" xfId="11665" xr:uid="{DC8571DD-B60F-412F-92F2-0A1856836749}"/>
    <cellStyle name="Финансовый 2 2 2 4 7" xfId="1913" xr:uid="{00000000-0005-0000-0000-000049150000}"/>
    <cellStyle name="Финансовый 2 2 2 4 7 2" xfId="7933" xr:uid="{8C64BEA6-3858-4E99-9406-CD6D0C1C460E}"/>
    <cellStyle name="Финансовый 2 2 2 4 8" xfId="7106" xr:uid="{2AF235D7-AD85-48A0-93E3-5D6B4DB2E0A7}"/>
    <cellStyle name="Финансовый 2 2 2 5" xfId="872" xr:uid="{00000000-0005-0000-0000-00004A150000}"/>
    <cellStyle name="Финансовый 2 2 2 5 2" xfId="3365" xr:uid="{00000000-0005-0000-0000-00004B150000}"/>
    <cellStyle name="Финансовый 2 2 2 5 2 2" xfId="9382" xr:uid="{37FB1AAD-83C0-4AA1-A420-FBB11CF982DE}"/>
    <cellStyle name="Финансовый 2 2 2 5 3" xfId="4609" xr:uid="{00000000-0005-0000-0000-00004C150000}"/>
    <cellStyle name="Финансовый 2 2 2 5 3 2" xfId="10626" xr:uid="{90D7EBCB-49F1-459C-B7AD-AEAA48D907FE}"/>
    <cellStyle name="Финансовый 2 2 2 5 4" xfId="5853" xr:uid="{00000000-0005-0000-0000-00004D150000}"/>
    <cellStyle name="Финансовый 2 2 2 5 4 2" xfId="11870" xr:uid="{F349172D-5643-4A55-914B-FA5A450A2614}"/>
    <cellStyle name="Финансовый 2 2 2 5 5" xfId="2118" xr:uid="{00000000-0005-0000-0000-00004E150000}"/>
    <cellStyle name="Финансовый 2 2 2 5 5 2" xfId="8138" xr:uid="{2A1A9DDF-6B33-4703-8F94-BA1067CA0BE6}"/>
    <cellStyle name="Финансовый 2 2 2 5 6" xfId="6901" xr:uid="{C0CB9BE2-6D14-426C-880D-59A9F07F62FC}"/>
    <cellStyle name="Финансовый 2 2 2 6" xfId="1285" xr:uid="{00000000-0005-0000-0000-00004F150000}"/>
    <cellStyle name="Финансовый 2 2 2 6 2" xfId="3776" xr:uid="{00000000-0005-0000-0000-000050150000}"/>
    <cellStyle name="Финансовый 2 2 2 6 2 2" xfId="9793" xr:uid="{5583C02E-1481-42B0-BE5D-C0394EB7E6CA}"/>
    <cellStyle name="Финансовый 2 2 2 6 3" xfId="5020" xr:uid="{00000000-0005-0000-0000-000051150000}"/>
    <cellStyle name="Финансовый 2 2 2 6 3 2" xfId="11037" xr:uid="{DF8B2093-90C0-4477-82A7-A62DB2795F49}"/>
    <cellStyle name="Финансовый 2 2 2 6 4" xfId="6264" xr:uid="{00000000-0005-0000-0000-000052150000}"/>
    <cellStyle name="Финансовый 2 2 2 6 4 2" xfId="12281" xr:uid="{F030E288-D10A-4854-9CB9-62D4796D00EC}"/>
    <cellStyle name="Финансовый 2 2 2 6 5" xfId="2529" xr:uid="{00000000-0005-0000-0000-000053150000}"/>
    <cellStyle name="Финансовый 2 2 2 6 5 2" xfId="8549" xr:uid="{5975D23C-9075-4E56-92C2-0108405FBE60}"/>
    <cellStyle name="Финансовый 2 2 2 6 6" xfId="7311" xr:uid="{D2B7A70C-65A0-4A49-9A0B-9E1EFAAACA97}"/>
    <cellStyle name="Финансовый 2 2 2 7" xfId="2954" xr:uid="{00000000-0005-0000-0000-000054150000}"/>
    <cellStyle name="Финансовый 2 2 2 7 2" xfId="8971" xr:uid="{0C2A4B5F-B745-4791-8B3B-1AA7C2C42D93}"/>
    <cellStyle name="Финансовый 2 2 2 8" xfId="4198" xr:uid="{00000000-0005-0000-0000-000055150000}"/>
    <cellStyle name="Финансовый 2 2 2 8 2" xfId="10215" xr:uid="{0A24D5E6-CCA3-4729-A7C0-39B5D274CDD9}"/>
    <cellStyle name="Финансовый 2 2 2 9" xfId="5442" xr:uid="{00000000-0005-0000-0000-000056150000}"/>
    <cellStyle name="Финансовый 2 2 2 9 2" xfId="11459" xr:uid="{FCCF816B-7A88-4514-BA5F-BAD860388819}"/>
    <cellStyle name="Финансовый 2 2 3" xfId="664" xr:uid="{00000000-0005-0000-0000-000057150000}"/>
    <cellStyle name="Финансовый 2 2 3 2" xfId="1083" xr:uid="{00000000-0005-0000-0000-000058150000}"/>
    <cellStyle name="Финансовый 2 2 3 2 2" xfId="1493" xr:uid="{00000000-0005-0000-0000-000059150000}"/>
    <cellStyle name="Финансовый 2 2 3 2 2 2" xfId="3574" xr:uid="{00000000-0005-0000-0000-00005A150000}"/>
    <cellStyle name="Финансовый 2 2 3 2 2 2 2" xfId="9591" xr:uid="{224D2FDA-0A48-4834-A6A5-ED3440D09702}"/>
    <cellStyle name="Финансовый 2 2 3 2 2 3" xfId="4818" xr:uid="{00000000-0005-0000-0000-00005B150000}"/>
    <cellStyle name="Финансовый 2 2 3 2 2 3 2" xfId="10835" xr:uid="{08D0230E-D3B3-4BCE-99DC-6534CF2656F9}"/>
    <cellStyle name="Финансовый 2 2 3 2 2 4" xfId="6062" xr:uid="{00000000-0005-0000-0000-00005C150000}"/>
    <cellStyle name="Финансовый 2 2 3 2 2 4 2" xfId="12079" xr:uid="{6BD400FA-72C8-4032-9F35-5D6DD98F94D4}"/>
    <cellStyle name="Финансовый 2 2 3 2 2 5" xfId="2327" xr:uid="{00000000-0005-0000-0000-00005D150000}"/>
    <cellStyle name="Финансовый 2 2 3 2 2 5 2" xfId="8347" xr:uid="{376C5858-EFD3-43BF-8AB2-A4EFE76031F5}"/>
    <cellStyle name="Финансовый 2 2 3 2 2 6" xfId="7519" xr:uid="{EF9F76FD-7C9F-4D00-B227-D947B5A54049}"/>
    <cellStyle name="Финансовый 2 2 3 2 3" xfId="2738" xr:uid="{00000000-0005-0000-0000-00005E150000}"/>
    <cellStyle name="Финансовый 2 2 3 2 3 2" xfId="3985" xr:uid="{00000000-0005-0000-0000-00005F150000}"/>
    <cellStyle name="Финансовый 2 2 3 2 3 2 2" xfId="10002" xr:uid="{1BD6CC6F-A8CC-4B75-89D2-4B8117B0590D}"/>
    <cellStyle name="Финансовый 2 2 3 2 3 3" xfId="5229" xr:uid="{00000000-0005-0000-0000-000060150000}"/>
    <cellStyle name="Финансовый 2 2 3 2 3 3 2" xfId="11246" xr:uid="{7E8AF3C2-AD82-4F29-A1D5-7D2097A5D3E2}"/>
    <cellStyle name="Финансовый 2 2 3 2 3 4" xfId="6473" xr:uid="{00000000-0005-0000-0000-000061150000}"/>
    <cellStyle name="Финансовый 2 2 3 2 3 4 2" xfId="12490" xr:uid="{8FCB7295-8E0A-4DB7-A399-BA18CC04E942}"/>
    <cellStyle name="Финансовый 2 2 3 2 3 5" xfId="8758" xr:uid="{2964F744-ED7B-4369-91BF-E71513E3D48F}"/>
    <cellStyle name="Финансовый 2 2 3 2 4" xfId="3163" xr:uid="{00000000-0005-0000-0000-000062150000}"/>
    <cellStyle name="Финансовый 2 2 3 2 4 2" xfId="9180" xr:uid="{33B0062B-1C31-44DB-BD92-756536BCE768}"/>
    <cellStyle name="Финансовый 2 2 3 2 5" xfId="4407" xr:uid="{00000000-0005-0000-0000-000063150000}"/>
    <cellStyle name="Финансовый 2 2 3 2 5 2" xfId="10424" xr:uid="{9BC3986A-B09E-44E5-A95D-E8CCDDD73791}"/>
    <cellStyle name="Финансовый 2 2 3 2 6" xfId="5651" xr:uid="{00000000-0005-0000-0000-000064150000}"/>
    <cellStyle name="Финансовый 2 2 3 2 6 2" xfId="11668" xr:uid="{3E401515-0B8D-4998-B8CB-98CDA87C10E1}"/>
    <cellStyle name="Финансовый 2 2 3 2 7" xfId="1916" xr:uid="{00000000-0005-0000-0000-000065150000}"/>
    <cellStyle name="Финансовый 2 2 3 2 7 2" xfId="7936" xr:uid="{293965E8-79AD-47DA-B99B-72A2FFD819FE}"/>
    <cellStyle name="Финансовый 2 2 3 2 8" xfId="7109" xr:uid="{607BFFC3-3F2F-4A8B-9CF8-00C7D649B415}"/>
    <cellStyle name="Финансовый 2 2 3 3" xfId="875" xr:uid="{00000000-0005-0000-0000-000066150000}"/>
    <cellStyle name="Финансовый 2 2 3 3 2" xfId="3368" xr:uid="{00000000-0005-0000-0000-000067150000}"/>
    <cellStyle name="Финансовый 2 2 3 3 2 2" xfId="9385" xr:uid="{21E57A7A-2A16-4F36-A7EE-DE9266C50936}"/>
    <cellStyle name="Финансовый 2 2 3 3 3" xfId="4612" xr:uid="{00000000-0005-0000-0000-000068150000}"/>
    <cellStyle name="Финансовый 2 2 3 3 3 2" xfId="10629" xr:uid="{2BFA8000-9710-4EF5-B533-BCBA13822999}"/>
    <cellStyle name="Финансовый 2 2 3 3 4" xfId="5856" xr:uid="{00000000-0005-0000-0000-000069150000}"/>
    <cellStyle name="Финансовый 2 2 3 3 4 2" xfId="11873" xr:uid="{51A784A9-8259-4F56-9E28-D38C01B15771}"/>
    <cellStyle name="Финансовый 2 2 3 3 5" xfId="2121" xr:uid="{00000000-0005-0000-0000-00006A150000}"/>
    <cellStyle name="Финансовый 2 2 3 3 5 2" xfId="8141" xr:uid="{7D68CCEE-1C78-46AD-BB71-5749D69324E6}"/>
    <cellStyle name="Финансовый 2 2 3 3 6" xfId="6904" xr:uid="{F35C365B-B04C-4BCD-B55E-4D2B97312932}"/>
    <cellStyle name="Финансовый 2 2 3 4" xfId="1288" xr:uid="{00000000-0005-0000-0000-00006B150000}"/>
    <cellStyle name="Финансовый 2 2 3 4 2" xfId="3779" xr:uid="{00000000-0005-0000-0000-00006C150000}"/>
    <cellStyle name="Финансовый 2 2 3 4 2 2" xfId="9796" xr:uid="{1DFF4FCF-A999-4978-94E2-8810584A5C58}"/>
    <cellStyle name="Финансовый 2 2 3 4 3" xfId="5023" xr:uid="{00000000-0005-0000-0000-00006D150000}"/>
    <cellStyle name="Финансовый 2 2 3 4 3 2" xfId="11040" xr:uid="{8709B37B-DD9E-4E9D-804C-F3EFD49FA878}"/>
    <cellStyle name="Финансовый 2 2 3 4 4" xfId="6267" xr:uid="{00000000-0005-0000-0000-00006E150000}"/>
    <cellStyle name="Финансовый 2 2 3 4 4 2" xfId="12284" xr:uid="{A42D8E8C-3CE0-45C6-8266-B498326E90AB}"/>
    <cellStyle name="Финансовый 2 2 3 4 5" xfId="2532" xr:uid="{00000000-0005-0000-0000-00006F150000}"/>
    <cellStyle name="Финансовый 2 2 3 4 5 2" xfId="8552" xr:uid="{C3239F9F-7147-4A7F-BBC1-FA442C0D386B}"/>
    <cellStyle name="Финансовый 2 2 3 4 6" xfId="7314" xr:uid="{5F980BA4-F353-4AE3-B742-8277B4F13B24}"/>
    <cellStyle name="Финансовый 2 2 3 5" xfId="2957" xr:uid="{00000000-0005-0000-0000-000070150000}"/>
    <cellStyle name="Финансовый 2 2 3 5 2" xfId="8974" xr:uid="{BE9D57DA-0586-4CC5-B42C-1F0FB71EE272}"/>
    <cellStyle name="Финансовый 2 2 3 6" xfId="4201" xr:uid="{00000000-0005-0000-0000-000071150000}"/>
    <cellStyle name="Финансовый 2 2 3 6 2" xfId="10218" xr:uid="{C2640CD8-DF2A-4A45-8A42-FAA6196E0396}"/>
    <cellStyle name="Финансовый 2 2 3 7" xfId="5445" xr:uid="{00000000-0005-0000-0000-000072150000}"/>
    <cellStyle name="Финансовый 2 2 3 7 2" xfId="11462" xr:uid="{C7D93DC4-D302-4DC8-8D6A-F3E843C0A13A}"/>
    <cellStyle name="Финансовый 2 2 3 8" xfId="1709" xr:uid="{00000000-0005-0000-0000-000073150000}"/>
    <cellStyle name="Финансовый 2 2 3 8 2" xfId="7730" xr:uid="{90703CFD-E7E5-4088-AC73-2035780A7431}"/>
    <cellStyle name="Финансовый 2 2 3 9" xfId="6697" xr:uid="{8856CB37-8985-43DD-9A90-A19FF9C8FA7B}"/>
    <cellStyle name="Финансовый 2 2 4" xfId="665" xr:uid="{00000000-0005-0000-0000-000074150000}"/>
    <cellStyle name="Финансовый 2 2 4 2" xfId="1084" xr:uid="{00000000-0005-0000-0000-000075150000}"/>
    <cellStyle name="Финансовый 2 2 4 2 2" xfId="1494" xr:uid="{00000000-0005-0000-0000-000076150000}"/>
    <cellStyle name="Финансовый 2 2 4 2 2 2" xfId="3575" xr:uid="{00000000-0005-0000-0000-000077150000}"/>
    <cellStyle name="Финансовый 2 2 4 2 2 2 2" xfId="9592" xr:uid="{D4623108-BA91-4438-BA99-832612D492F9}"/>
    <cellStyle name="Финансовый 2 2 4 2 2 3" xfId="4819" xr:uid="{00000000-0005-0000-0000-000078150000}"/>
    <cellStyle name="Финансовый 2 2 4 2 2 3 2" xfId="10836" xr:uid="{2C4FFC40-D3E0-436E-8D2C-922B757F8432}"/>
    <cellStyle name="Финансовый 2 2 4 2 2 4" xfId="6063" xr:uid="{00000000-0005-0000-0000-000079150000}"/>
    <cellStyle name="Финансовый 2 2 4 2 2 4 2" xfId="12080" xr:uid="{D083ABF5-E321-4EAD-94B8-10948D77FC7F}"/>
    <cellStyle name="Финансовый 2 2 4 2 2 5" xfId="2328" xr:uid="{00000000-0005-0000-0000-00007A150000}"/>
    <cellStyle name="Финансовый 2 2 4 2 2 5 2" xfId="8348" xr:uid="{9BDB109D-CAA8-49FC-AD66-99EC065CEBA9}"/>
    <cellStyle name="Финансовый 2 2 4 2 2 6" xfId="7520" xr:uid="{C30E0526-3AC4-4C49-B3C3-4EE6007DB437}"/>
    <cellStyle name="Финансовый 2 2 4 2 3" xfId="2739" xr:uid="{00000000-0005-0000-0000-00007B150000}"/>
    <cellStyle name="Финансовый 2 2 4 2 3 2" xfId="3986" xr:uid="{00000000-0005-0000-0000-00007C150000}"/>
    <cellStyle name="Финансовый 2 2 4 2 3 2 2" xfId="10003" xr:uid="{3C856AA9-BD6B-46CB-A5DF-ABD52626EC1A}"/>
    <cellStyle name="Финансовый 2 2 4 2 3 3" xfId="5230" xr:uid="{00000000-0005-0000-0000-00007D150000}"/>
    <cellStyle name="Финансовый 2 2 4 2 3 3 2" xfId="11247" xr:uid="{F98A8C14-3EAD-451E-87EB-40F2C4170311}"/>
    <cellStyle name="Финансовый 2 2 4 2 3 4" xfId="6474" xr:uid="{00000000-0005-0000-0000-00007E150000}"/>
    <cellStyle name="Финансовый 2 2 4 2 3 4 2" xfId="12491" xr:uid="{029A113A-3515-4710-9267-BD119024AF86}"/>
    <cellStyle name="Финансовый 2 2 4 2 3 5" xfId="8759" xr:uid="{D2A73C5A-19DC-413A-A3E1-1DEF5AA030A9}"/>
    <cellStyle name="Финансовый 2 2 4 2 4" xfId="3164" xr:uid="{00000000-0005-0000-0000-00007F150000}"/>
    <cellStyle name="Финансовый 2 2 4 2 4 2" xfId="9181" xr:uid="{9F15404F-2B7C-477F-8CE7-69FDE6E6D95E}"/>
    <cellStyle name="Финансовый 2 2 4 2 5" xfId="4408" xr:uid="{00000000-0005-0000-0000-000080150000}"/>
    <cellStyle name="Финансовый 2 2 4 2 5 2" xfId="10425" xr:uid="{9FA67010-97CD-4875-BD7F-F89F16430F5A}"/>
    <cellStyle name="Финансовый 2 2 4 2 6" xfId="5652" xr:uid="{00000000-0005-0000-0000-000081150000}"/>
    <cellStyle name="Финансовый 2 2 4 2 6 2" xfId="11669" xr:uid="{E7E196A0-0E06-4E48-8546-F3D99192BBCE}"/>
    <cellStyle name="Финансовый 2 2 4 2 7" xfId="1917" xr:uid="{00000000-0005-0000-0000-000082150000}"/>
    <cellStyle name="Финансовый 2 2 4 2 7 2" xfId="7937" xr:uid="{747BB099-A4E8-4C49-A98D-67AD07B49D27}"/>
    <cellStyle name="Финансовый 2 2 4 2 8" xfId="7110" xr:uid="{DBCF3F39-260F-40DC-AB88-6C35361C9073}"/>
    <cellStyle name="Финансовый 2 2 4 3" xfId="876" xr:uid="{00000000-0005-0000-0000-000083150000}"/>
    <cellStyle name="Финансовый 2 2 4 3 2" xfId="3369" xr:uid="{00000000-0005-0000-0000-000084150000}"/>
    <cellStyle name="Финансовый 2 2 4 3 2 2" xfId="9386" xr:uid="{595FBB29-7DC3-4FDF-A116-D754EF2ED2DC}"/>
    <cellStyle name="Финансовый 2 2 4 3 3" xfId="4613" xr:uid="{00000000-0005-0000-0000-000085150000}"/>
    <cellStyle name="Финансовый 2 2 4 3 3 2" xfId="10630" xr:uid="{4392B145-A723-48D5-8C51-3D7FB3380463}"/>
    <cellStyle name="Финансовый 2 2 4 3 4" xfId="5857" xr:uid="{00000000-0005-0000-0000-000086150000}"/>
    <cellStyle name="Финансовый 2 2 4 3 4 2" xfId="11874" xr:uid="{20A694FF-E9F1-40A4-AC60-E226E17C3551}"/>
    <cellStyle name="Финансовый 2 2 4 3 5" xfId="2122" xr:uid="{00000000-0005-0000-0000-000087150000}"/>
    <cellStyle name="Финансовый 2 2 4 3 5 2" xfId="8142" xr:uid="{870C7EAF-D500-4E09-9B81-BE35AB0BF6E8}"/>
    <cellStyle name="Финансовый 2 2 4 3 6" xfId="6905" xr:uid="{34CAE876-C6F9-4F2C-9697-27C931A03400}"/>
    <cellStyle name="Финансовый 2 2 4 4" xfId="1289" xr:uid="{00000000-0005-0000-0000-000088150000}"/>
    <cellStyle name="Финансовый 2 2 4 4 2" xfId="3780" xr:uid="{00000000-0005-0000-0000-000089150000}"/>
    <cellStyle name="Финансовый 2 2 4 4 2 2" xfId="9797" xr:uid="{4BE088B9-A55B-4507-9B00-66CE95CCACD1}"/>
    <cellStyle name="Финансовый 2 2 4 4 3" xfId="5024" xr:uid="{00000000-0005-0000-0000-00008A150000}"/>
    <cellStyle name="Финансовый 2 2 4 4 3 2" xfId="11041" xr:uid="{26DFFF0C-E526-4452-8BA5-B4ACAF1F0A63}"/>
    <cellStyle name="Финансовый 2 2 4 4 4" xfId="6268" xr:uid="{00000000-0005-0000-0000-00008B150000}"/>
    <cellStyle name="Финансовый 2 2 4 4 4 2" xfId="12285" xr:uid="{12374CAF-11E1-4663-B7ED-2BBBA5BA5A30}"/>
    <cellStyle name="Финансовый 2 2 4 4 5" xfId="2533" xr:uid="{00000000-0005-0000-0000-00008C150000}"/>
    <cellStyle name="Финансовый 2 2 4 4 5 2" xfId="8553" xr:uid="{A541C9F6-D18B-4F78-A7B5-53CC0C489835}"/>
    <cellStyle name="Финансовый 2 2 4 4 6" xfId="7315" xr:uid="{FEBF3174-82BB-4DED-B78E-D6076A62440B}"/>
    <cellStyle name="Финансовый 2 2 4 5" xfId="2958" xr:uid="{00000000-0005-0000-0000-00008D150000}"/>
    <cellStyle name="Финансовый 2 2 4 5 2" xfId="8975" xr:uid="{3D69BBEE-EE23-4930-B356-56B0631CB7C7}"/>
    <cellStyle name="Финансовый 2 2 4 6" xfId="4202" xr:uid="{00000000-0005-0000-0000-00008E150000}"/>
    <cellStyle name="Финансовый 2 2 4 6 2" xfId="10219" xr:uid="{BFA293E8-D8C6-4D3A-A127-5B28CCED3C54}"/>
    <cellStyle name="Финансовый 2 2 4 7" xfId="5446" xr:uid="{00000000-0005-0000-0000-00008F150000}"/>
    <cellStyle name="Финансовый 2 2 4 7 2" xfId="11463" xr:uid="{FBD68D9E-2C7A-49A5-83A7-5B04DA9F523A}"/>
    <cellStyle name="Финансовый 2 2 4 8" xfId="1710" xr:uid="{00000000-0005-0000-0000-000090150000}"/>
    <cellStyle name="Финансовый 2 2 4 8 2" xfId="7731" xr:uid="{82526815-D4B7-4ADF-A212-85D142FA2689}"/>
    <cellStyle name="Финансовый 2 2 4 9" xfId="6698" xr:uid="{CE97349F-767A-450B-BB8D-EFC762E327E1}"/>
    <cellStyle name="Финансовый 2 2 5" xfId="1079" xr:uid="{00000000-0005-0000-0000-000091150000}"/>
    <cellStyle name="Финансовый 2 2 5 2" xfId="1489" xr:uid="{00000000-0005-0000-0000-000092150000}"/>
    <cellStyle name="Финансовый 2 2 5 2 2" xfId="3570" xr:uid="{00000000-0005-0000-0000-000093150000}"/>
    <cellStyle name="Финансовый 2 2 5 2 2 2" xfId="9587" xr:uid="{04935A67-57F9-48DC-862F-83433A3C325B}"/>
    <cellStyle name="Финансовый 2 2 5 2 3" xfId="4814" xr:uid="{00000000-0005-0000-0000-000094150000}"/>
    <cellStyle name="Финансовый 2 2 5 2 3 2" xfId="10831" xr:uid="{0F290472-14C3-4DE4-A90E-18219FB6531B}"/>
    <cellStyle name="Финансовый 2 2 5 2 4" xfId="6058" xr:uid="{00000000-0005-0000-0000-000095150000}"/>
    <cellStyle name="Финансовый 2 2 5 2 4 2" xfId="12075" xr:uid="{831EE82B-B267-4AB2-8023-9BE52371A4DD}"/>
    <cellStyle name="Финансовый 2 2 5 2 5" xfId="2323" xr:uid="{00000000-0005-0000-0000-000096150000}"/>
    <cellStyle name="Финансовый 2 2 5 2 5 2" xfId="8343" xr:uid="{C396DBEA-FD28-4B18-871D-9CDEE30B9DE1}"/>
    <cellStyle name="Финансовый 2 2 5 2 6" xfId="7515" xr:uid="{1A403C0F-4120-4E50-8D51-19ABE6DA2864}"/>
    <cellStyle name="Финансовый 2 2 5 3" xfId="2734" xr:uid="{00000000-0005-0000-0000-000097150000}"/>
    <cellStyle name="Финансовый 2 2 5 3 2" xfId="3981" xr:uid="{00000000-0005-0000-0000-000098150000}"/>
    <cellStyle name="Финансовый 2 2 5 3 2 2" xfId="9998" xr:uid="{376F5604-E5E6-42FE-8281-BF4B3CC7FC61}"/>
    <cellStyle name="Финансовый 2 2 5 3 3" xfId="5225" xr:uid="{00000000-0005-0000-0000-000099150000}"/>
    <cellStyle name="Финансовый 2 2 5 3 3 2" xfId="11242" xr:uid="{E240B222-55AB-43F8-A6A5-5B575B77CDEE}"/>
    <cellStyle name="Финансовый 2 2 5 3 4" xfId="6469" xr:uid="{00000000-0005-0000-0000-00009A150000}"/>
    <cellStyle name="Финансовый 2 2 5 3 4 2" xfId="12486" xr:uid="{77361FFE-EC21-4553-8326-9F9376E91232}"/>
    <cellStyle name="Финансовый 2 2 5 3 5" xfId="8754" xr:uid="{95724AEC-5680-49A3-B1BD-C7674C310F7A}"/>
    <cellStyle name="Финансовый 2 2 5 4" xfId="3159" xr:uid="{00000000-0005-0000-0000-00009B150000}"/>
    <cellStyle name="Финансовый 2 2 5 4 2" xfId="9176" xr:uid="{B6B52714-813A-4094-AA14-0F7C493ABC01}"/>
    <cellStyle name="Финансовый 2 2 5 5" xfId="4403" xr:uid="{00000000-0005-0000-0000-00009C150000}"/>
    <cellStyle name="Финансовый 2 2 5 5 2" xfId="10420" xr:uid="{76C92F3D-E345-4285-8CED-F27DD3C16BA6}"/>
    <cellStyle name="Финансовый 2 2 5 6" xfId="5647" xr:uid="{00000000-0005-0000-0000-00009D150000}"/>
    <cellStyle name="Финансовый 2 2 5 6 2" xfId="11664" xr:uid="{2E7A5C28-6876-46C6-8BE9-3DAA5CDBA21E}"/>
    <cellStyle name="Финансовый 2 2 5 7" xfId="1912" xr:uid="{00000000-0005-0000-0000-00009E150000}"/>
    <cellStyle name="Финансовый 2 2 5 7 2" xfId="7932" xr:uid="{47EA1F22-656F-4F1E-B3DD-1229CA0CFD37}"/>
    <cellStyle name="Финансовый 2 2 5 8" xfId="7105" xr:uid="{3F672403-F7A4-4597-81C2-931DC720E4DD}"/>
    <cellStyle name="Финансовый 2 2 6" xfId="871" xr:uid="{00000000-0005-0000-0000-00009F150000}"/>
    <cellStyle name="Финансовый 2 2 6 2" xfId="3364" xr:uid="{00000000-0005-0000-0000-0000A0150000}"/>
    <cellStyle name="Финансовый 2 2 6 2 2" xfId="9381" xr:uid="{3426F84D-BD98-4BF5-B18C-2CA01444E082}"/>
    <cellStyle name="Финансовый 2 2 6 3" xfId="4608" xr:uid="{00000000-0005-0000-0000-0000A1150000}"/>
    <cellStyle name="Финансовый 2 2 6 3 2" xfId="10625" xr:uid="{BC98B2BA-940C-4D22-8766-4440E667627D}"/>
    <cellStyle name="Финансовый 2 2 6 4" xfId="5852" xr:uid="{00000000-0005-0000-0000-0000A2150000}"/>
    <cellStyle name="Финансовый 2 2 6 4 2" xfId="11869" xr:uid="{0F723CD9-B0C7-4516-8735-EB2AB6194FB4}"/>
    <cellStyle name="Финансовый 2 2 6 5" xfId="2117" xr:uid="{00000000-0005-0000-0000-0000A3150000}"/>
    <cellStyle name="Финансовый 2 2 6 5 2" xfId="8137" xr:uid="{58143126-E0EC-4F54-95D3-F50257A45FA7}"/>
    <cellStyle name="Финансовый 2 2 6 6" xfId="6900" xr:uid="{DB0E476F-BED6-4E06-84E2-66FF571CA787}"/>
    <cellStyle name="Финансовый 2 2 7" xfId="1284" xr:uid="{00000000-0005-0000-0000-0000A4150000}"/>
    <cellStyle name="Финансовый 2 2 7 2" xfId="3775" xr:uid="{00000000-0005-0000-0000-0000A5150000}"/>
    <cellStyle name="Финансовый 2 2 7 2 2" xfId="9792" xr:uid="{AEA14E77-8316-4503-B331-481B032B9538}"/>
    <cellStyle name="Финансовый 2 2 7 3" xfId="5019" xr:uid="{00000000-0005-0000-0000-0000A6150000}"/>
    <cellStyle name="Финансовый 2 2 7 3 2" xfId="11036" xr:uid="{9024F7C2-9AB8-40C5-93A1-688977FF10FA}"/>
    <cellStyle name="Финансовый 2 2 7 4" xfId="6263" xr:uid="{00000000-0005-0000-0000-0000A7150000}"/>
    <cellStyle name="Финансовый 2 2 7 4 2" xfId="12280" xr:uid="{EB3F149F-106C-4EAF-A1E7-CCE39E3C9D73}"/>
    <cellStyle name="Финансовый 2 2 7 5" xfId="2528" xr:uid="{00000000-0005-0000-0000-0000A8150000}"/>
    <cellStyle name="Финансовый 2 2 7 5 2" xfId="8548" xr:uid="{253A1BB1-54FD-43E5-829F-D92B5C041D75}"/>
    <cellStyle name="Финансовый 2 2 7 6" xfId="7310" xr:uid="{CF143F9C-2E4E-4886-A0AF-5C3A169BBD37}"/>
    <cellStyle name="Финансовый 2 2 8" xfId="2953" xr:uid="{00000000-0005-0000-0000-0000A9150000}"/>
    <cellStyle name="Финансовый 2 2 8 2" xfId="8970" xr:uid="{F85B3BA7-941C-4B8B-8A28-E8AA1727E67A}"/>
    <cellStyle name="Финансовый 2 2 9" xfId="4197" xr:uid="{00000000-0005-0000-0000-0000AA150000}"/>
    <cellStyle name="Финансовый 2 2 9 2" xfId="10214" xr:uid="{BFEFABBA-2F4D-46AB-9FF5-4002B95D4A71}"/>
    <cellStyle name="Финансовый 2 3" xfId="666" xr:uid="{00000000-0005-0000-0000-0000AB150000}"/>
    <cellStyle name="Финансовый 2 3 10" xfId="5447" xr:uid="{00000000-0005-0000-0000-0000AC150000}"/>
    <cellStyle name="Финансовый 2 3 10 2" xfId="11464" xr:uid="{94B5B3AD-AA89-4543-BDED-48061F05EDB8}"/>
    <cellStyle name="Финансовый 2 3 11" xfId="1711" xr:uid="{00000000-0005-0000-0000-0000AD150000}"/>
    <cellStyle name="Финансовый 2 3 11 2" xfId="7732" xr:uid="{14DBB066-9B1C-44C1-97D4-555554EEF86E}"/>
    <cellStyle name="Финансовый 2 3 12" xfId="6699" xr:uid="{917FF355-0CAC-407E-A2D9-B1DED784EEB5}"/>
    <cellStyle name="Финансовый 2 3 2" xfId="667" xr:uid="{00000000-0005-0000-0000-0000AE150000}"/>
    <cellStyle name="Финансовый 2 3 2 10" xfId="1712" xr:uid="{00000000-0005-0000-0000-0000AF150000}"/>
    <cellStyle name="Финансовый 2 3 2 10 2" xfId="7733" xr:uid="{92E3B746-0062-4DDF-9861-2C15163CB5A7}"/>
    <cellStyle name="Финансовый 2 3 2 11" xfId="6700" xr:uid="{E1BB7655-7636-4C0B-B711-8D4030935E09}"/>
    <cellStyle name="Финансовый 2 3 2 2" xfId="668" xr:uid="{00000000-0005-0000-0000-0000B0150000}"/>
    <cellStyle name="Финансовый 2 3 2 2 2" xfId="1087" xr:uid="{00000000-0005-0000-0000-0000B1150000}"/>
    <cellStyle name="Финансовый 2 3 2 2 2 2" xfId="1497" xr:uid="{00000000-0005-0000-0000-0000B2150000}"/>
    <cellStyle name="Финансовый 2 3 2 2 2 2 2" xfId="3578" xr:uid="{00000000-0005-0000-0000-0000B3150000}"/>
    <cellStyle name="Финансовый 2 3 2 2 2 2 2 2" xfId="9595" xr:uid="{EDB3B3BC-8E51-4F2F-99AE-B46753D7403B}"/>
    <cellStyle name="Финансовый 2 3 2 2 2 2 3" xfId="4822" xr:uid="{00000000-0005-0000-0000-0000B4150000}"/>
    <cellStyle name="Финансовый 2 3 2 2 2 2 3 2" xfId="10839" xr:uid="{F832A6B3-2904-4DAA-9D1E-4B221EA1D462}"/>
    <cellStyle name="Финансовый 2 3 2 2 2 2 4" xfId="6066" xr:uid="{00000000-0005-0000-0000-0000B5150000}"/>
    <cellStyle name="Финансовый 2 3 2 2 2 2 4 2" xfId="12083" xr:uid="{5344466F-1CE6-4345-B34A-5B5AE5EAB7E7}"/>
    <cellStyle name="Финансовый 2 3 2 2 2 2 5" xfId="2331" xr:uid="{00000000-0005-0000-0000-0000B6150000}"/>
    <cellStyle name="Финансовый 2 3 2 2 2 2 5 2" xfId="8351" xr:uid="{2BB98B22-A8C8-4AB6-97C0-A9B8B417E9BD}"/>
    <cellStyle name="Финансовый 2 3 2 2 2 2 6" xfId="7523" xr:uid="{D5CF2247-7C8C-4CC5-A600-DCB891A3ED7F}"/>
    <cellStyle name="Финансовый 2 3 2 2 2 3" xfId="2742" xr:uid="{00000000-0005-0000-0000-0000B7150000}"/>
    <cellStyle name="Финансовый 2 3 2 2 2 3 2" xfId="3989" xr:uid="{00000000-0005-0000-0000-0000B8150000}"/>
    <cellStyle name="Финансовый 2 3 2 2 2 3 2 2" xfId="10006" xr:uid="{203B4570-68A5-42EA-9146-FACCC3DB202C}"/>
    <cellStyle name="Финансовый 2 3 2 2 2 3 3" xfId="5233" xr:uid="{00000000-0005-0000-0000-0000B9150000}"/>
    <cellStyle name="Финансовый 2 3 2 2 2 3 3 2" xfId="11250" xr:uid="{B71DDC5B-CFCD-4B52-9032-3ED08B6FD9DC}"/>
    <cellStyle name="Финансовый 2 3 2 2 2 3 4" xfId="6477" xr:uid="{00000000-0005-0000-0000-0000BA150000}"/>
    <cellStyle name="Финансовый 2 3 2 2 2 3 4 2" xfId="12494" xr:uid="{FEC88C51-3184-4157-84FC-32DD04A3AC88}"/>
    <cellStyle name="Финансовый 2 3 2 2 2 3 5" xfId="8762" xr:uid="{3B3FD191-B39E-47CC-97BB-F5CBDECD44AF}"/>
    <cellStyle name="Финансовый 2 3 2 2 2 4" xfId="3167" xr:uid="{00000000-0005-0000-0000-0000BB150000}"/>
    <cellStyle name="Финансовый 2 3 2 2 2 4 2" xfId="9184" xr:uid="{FFBB55FA-7F2D-4970-8472-A8FC8A73606D}"/>
    <cellStyle name="Финансовый 2 3 2 2 2 5" xfId="4411" xr:uid="{00000000-0005-0000-0000-0000BC150000}"/>
    <cellStyle name="Финансовый 2 3 2 2 2 5 2" xfId="10428" xr:uid="{E457C346-D91F-4DDE-9A0A-8211AA023A5C}"/>
    <cellStyle name="Финансовый 2 3 2 2 2 6" xfId="5655" xr:uid="{00000000-0005-0000-0000-0000BD150000}"/>
    <cellStyle name="Финансовый 2 3 2 2 2 6 2" xfId="11672" xr:uid="{DE654A82-A342-4951-B092-A5E31276E9EE}"/>
    <cellStyle name="Финансовый 2 3 2 2 2 7" xfId="1920" xr:uid="{00000000-0005-0000-0000-0000BE150000}"/>
    <cellStyle name="Финансовый 2 3 2 2 2 7 2" xfId="7940" xr:uid="{59C57E77-EEF3-49A8-862D-8335D58E5E24}"/>
    <cellStyle name="Финансовый 2 3 2 2 2 8" xfId="7113" xr:uid="{F7403F7E-C74B-4E04-86B4-67315882AE60}"/>
    <cellStyle name="Финансовый 2 3 2 2 3" xfId="879" xr:uid="{00000000-0005-0000-0000-0000BF150000}"/>
    <cellStyle name="Финансовый 2 3 2 2 3 2" xfId="3372" xr:uid="{00000000-0005-0000-0000-0000C0150000}"/>
    <cellStyle name="Финансовый 2 3 2 2 3 2 2" xfId="9389" xr:uid="{2C7C47E2-E536-4800-AA17-BAC27ACBC0DA}"/>
    <cellStyle name="Финансовый 2 3 2 2 3 3" xfId="4616" xr:uid="{00000000-0005-0000-0000-0000C1150000}"/>
    <cellStyle name="Финансовый 2 3 2 2 3 3 2" xfId="10633" xr:uid="{40C89BCA-93B9-42B1-8655-16B5BA5D9688}"/>
    <cellStyle name="Финансовый 2 3 2 2 3 4" xfId="5860" xr:uid="{00000000-0005-0000-0000-0000C2150000}"/>
    <cellStyle name="Финансовый 2 3 2 2 3 4 2" xfId="11877" xr:uid="{EC40DE3D-1E49-4849-9299-0A803822620F}"/>
    <cellStyle name="Финансовый 2 3 2 2 3 5" xfId="2125" xr:uid="{00000000-0005-0000-0000-0000C3150000}"/>
    <cellStyle name="Финансовый 2 3 2 2 3 5 2" xfId="8145" xr:uid="{90DEA47B-2C7B-4B10-9B47-10D0B901A70A}"/>
    <cellStyle name="Финансовый 2 3 2 2 3 6" xfId="6908" xr:uid="{5D8AC226-277B-42BF-9479-A6400B1CC3EC}"/>
    <cellStyle name="Финансовый 2 3 2 2 4" xfId="1292" xr:uid="{00000000-0005-0000-0000-0000C4150000}"/>
    <cellStyle name="Финансовый 2 3 2 2 4 2" xfId="3783" xr:uid="{00000000-0005-0000-0000-0000C5150000}"/>
    <cellStyle name="Финансовый 2 3 2 2 4 2 2" xfId="9800" xr:uid="{F03B988F-70FE-45BD-9251-F19FF3A90E32}"/>
    <cellStyle name="Финансовый 2 3 2 2 4 3" xfId="5027" xr:uid="{00000000-0005-0000-0000-0000C6150000}"/>
    <cellStyle name="Финансовый 2 3 2 2 4 3 2" xfId="11044" xr:uid="{B31077FA-FABB-48A7-B05A-F3282E798AB0}"/>
    <cellStyle name="Финансовый 2 3 2 2 4 4" xfId="6271" xr:uid="{00000000-0005-0000-0000-0000C7150000}"/>
    <cellStyle name="Финансовый 2 3 2 2 4 4 2" xfId="12288" xr:uid="{C23D55B0-3A3E-4375-847C-A03A36315400}"/>
    <cellStyle name="Финансовый 2 3 2 2 4 5" xfId="2536" xr:uid="{00000000-0005-0000-0000-0000C8150000}"/>
    <cellStyle name="Финансовый 2 3 2 2 4 5 2" xfId="8556" xr:uid="{62762E52-A77C-4820-BBE9-9DA4DE678E3E}"/>
    <cellStyle name="Финансовый 2 3 2 2 4 6" xfId="7318" xr:uid="{E9E0F00E-CF01-440C-AAED-DB7293A39D2A}"/>
    <cellStyle name="Финансовый 2 3 2 2 5" xfId="2961" xr:uid="{00000000-0005-0000-0000-0000C9150000}"/>
    <cellStyle name="Финансовый 2 3 2 2 5 2" xfId="8978" xr:uid="{AFCA1378-0B00-455A-8F55-430C7CB56D09}"/>
    <cellStyle name="Финансовый 2 3 2 2 6" xfId="4205" xr:uid="{00000000-0005-0000-0000-0000CA150000}"/>
    <cellStyle name="Финансовый 2 3 2 2 6 2" xfId="10222" xr:uid="{8E72F2DD-04A8-42C1-BCD1-EAC994CFFE71}"/>
    <cellStyle name="Финансовый 2 3 2 2 7" xfId="5449" xr:uid="{00000000-0005-0000-0000-0000CB150000}"/>
    <cellStyle name="Финансовый 2 3 2 2 7 2" xfId="11466" xr:uid="{483072FF-1994-43D7-A275-138D4D34B35D}"/>
    <cellStyle name="Финансовый 2 3 2 2 8" xfId="1713" xr:uid="{00000000-0005-0000-0000-0000CC150000}"/>
    <cellStyle name="Финансовый 2 3 2 2 8 2" xfId="7734" xr:uid="{70AC8736-EABB-4F38-BA5A-AB39DED4C084}"/>
    <cellStyle name="Финансовый 2 3 2 2 9" xfId="6701" xr:uid="{A3AAFD32-A554-42D9-ABF4-BE64BA86BF7D}"/>
    <cellStyle name="Финансовый 2 3 2 3" xfId="669" xr:uid="{00000000-0005-0000-0000-0000CD150000}"/>
    <cellStyle name="Финансовый 2 3 2 3 2" xfId="1088" xr:uid="{00000000-0005-0000-0000-0000CE150000}"/>
    <cellStyle name="Финансовый 2 3 2 3 2 2" xfId="1498" xr:uid="{00000000-0005-0000-0000-0000CF150000}"/>
    <cellStyle name="Финансовый 2 3 2 3 2 2 2" xfId="3579" xr:uid="{00000000-0005-0000-0000-0000D0150000}"/>
    <cellStyle name="Финансовый 2 3 2 3 2 2 2 2" xfId="9596" xr:uid="{0C903D48-348F-483D-8730-EB6C1E9748A6}"/>
    <cellStyle name="Финансовый 2 3 2 3 2 2 3" xfId="4823" xr:uid="{00000000-0005-0000-0000-0000D1150000}"/>
    <cellStyle name="Финансовый 2 3 2 3 2 2 3 2" xfId="10840" xr:uid="{C9784AA3-F3B9-4401-9A1C-F2E318E3B172}"/>
    <cellStyle name="Финансовый 2 3 2 3 2 2 4" xfId="6067" xr:uid="{00000000-0005-0000-0000-0000D2150000}"/>
    <cellStyle name="Финансовый 2 3 2 3 2 2 4 2" xfId="12084" xr:uid="{78EAB39C-D800-4B0B-8C12-EC8F5CAB5486}"/>
    <cellStyle name="Финансовый 2 3 2 3 2 2 5" xfId="2332" xr:uid="{00000000-0005-0000-0000-0000D3150000}"/>
    <cellStyle name="Финансовый 2 3 2 3 2 2 5 2" xfId="8352" xr:uid="{8DE07479-F510-4981-9815-D4BFBA977CE4}"/>
    <cellStyle name="Финансовый 2 3 2 3 2 2 6" xfId="7524" xr:uid="{DEE46B81-26D5-4215-AE43-9E86EDB07B95}"/>
    <cellStyle name="Финансовый 2 3 2 3 2 3" xfId="2743" xr:uid="{00000000-0005-0000-0000-0000D4150000}"/>
    <cellStyle name="Финансовый 2 3 2 3 2 3 2" xfId="3990" xr:uid="{00000000-0005-0000-0000-0000D5150000}"/>
    <cellStyle name="Финансовый 2 3 2 3 2 3 2 2" xfId="10007" xr:uid="{ED94C0FB-AD69-4FE2-A32B-88DD7D940500}"/>
    <cellStyle name="Финансовый 2 3 2 3 2 3 3" xfId="5234" xr:uid="{00000000-0005-0000-0000-0000D6150000}"/>
    <cellStyle name="Финансовый 2 3 2 3 2 3 3 2" xfId="11251" xr:uid="{7F45C0B5-84ED-4282-81E9-FAC664373053}"/>
    <cellStyle name="Финансовый 2 3 2 3 2 3 4" xfId="6478" xr:uid="{00000000-0005-0000-0000-0000D7150000}"/>
    <cellStyle name="Финансовый 2 3 2 3 2 3 4 2" xfId="12495" xr:uid="{AB49FC09-84DF-477F-9F3D-2B380F2BF7DA}"/>
    <cellStyle name="Финансовый 2 3 2 3 2 3 5" xfId="8763" xr:uid="{1E9E7645-A3DF-422E-A9BF-8485C8570115}"/>
    <cellStyle name="Финансовый 2 3 2 3 2 4" xfId="3168" xr:uid="{00000000-0005-0000-0000-0000D8150000}"/>
    <cellStyle name="Финансовый 2 3 2 3 2 4 2" xfId="9185" xr:uid="{EDA07789-1CA2-4F76-AEF3-16CE526931CB}"/>
    <cellStyle name="Финансовый 2 3 2 3 2 5" xfId="4412" xr:uid="{00000000-0005-0000-0000-0000D9150000}"/>
    <cellStyle name="Финансовый 2 3 2 3 2 5 2" xfId="10429" xr:uid="{4646E167-8A09-4854-8EE5-610EE7ADF3DA}"/>
    <cellStyle name="Финансовый 2 3 2 3 2 6" xfId="5656" xr:uid="{00000000-0005-0000-0000-0000DA150000}"/>
    <cellStyle name="Финансовый 2 3 2 3 2 6 2" xfId="11673" xr:uid="{54C2B3FB-AF92-4D98-B7D9-3039EB0F7779}"/>
    <cellStyle name="Финансовый 2 3 2 3 2 7" xfId="1921" xr:uid="{00000000-0005-0000-0000-0000DB150000}"/>
    <cellStyle name="Финансовый 2 3 2 3 2 7 2" xfId="7941" xr:uid="{4B702669-1480-4224-AD3E-94FDF3DDA008}"/>
    <cellStyle name="Финансовый 2 3 2 3 2 8" xfId="7114" xr:uid="{8D1BFA52-043B-4EDE-915A-F91DC89E14E5}"/>
    <cellStyle name="Финансовый 2 3 2 3 3" xfId="880" xr:uid="{00000000-0005-0000-0000-0000DC150000}"/>
    <cellStyle name="Финансовый 2 3 2 3 3 2" xfId="3373" xr:uid="{00000000-0005-0000-0000-0000DD150000}"/>
    <cellStyle name="Финансовый 2 3 2 3 3 2 2" xfId="9390" xr:uid="{7785C797-DCBB-4CC0-8C28-A905486B8D71}"/>
    <cellStyle name="Финансовый 2 3 2 3 3 3" xfId="4617" xr:uid="{00000000-0005-0000-0000-0000DE150000}"/>
    <cellStyle name="Финансовый 2 3 2 3 3 3 2" xfId="10634" xr:uid="{08DCD30F-29E1-4DD2-9FAF-F624B346EF7E}"/>
    <cellStyle name="Финансовый 2 3 2 3 3 4" xfId="5861" xr:uid="{00000000-0005-0000-0000-0000DF150000}"/>
    <cellStyle name="Финансовый 2 3 2 3 3 4 2" xfId="11878" xr:uid="{EE473680-D6CF-4BA6-8631-DDED35B352B9}"/>
    <cellStyle name="Финансовый 2 3 2 3 3 5" xfId="2126" xr:uid="{00000000-0005-0000-0000-0000E0150000}"/>
    <cellStyle name="Финансовый 2 3 2 3 3 5 2" xfId="8146" xr:uid="{6225D85F-F81B-4C2B-8B11-9D00476568FC}"/>
    <cellStyle name="Финансовый 2 3 2 3 3 6" xfId="6909" xr:uid="{5066D8A1-9C81-48E6-A682-6666D53DC038}"/>
    <cellStyle name="Финансовый 2 3 2 3 4" xfId="1293" xr:uid="{00000000-0005-0000-0000-0000E1150000}"/>
    <cellStyle name="Финансовый 2 3 2 3 4 2" xfId="3784" xr:uid="{00000000-0005-0000-0000-0000E2150000}"/>
    <cellStyle name="Финансовый 2 3 2 3 4 2 2" xfId="9801" xr:uid="{4DD475C1-9DD8-4948-9AC9-16357E10845B}"/>
    <cellStyle name="Финансовый 2 3 2 3 4 3" xfId="5028" xr:uid="{00000000-0005-0000-0000-0000E3150000}"/>
    <cellStyle name="Финансовый 2 3 2 3 4 3 2" xfId="11045" xr:uid="{B37FCB46-9039-4A30-99BF-D56E0AA17BC8}"/>
    <cellStyle name="Финансовый 2 3 2 3 4 4" xfId="6272" xr:uid="{00000000-0005-0000-0000-0000E4150000}"/>
    <cellStyle name="Финансовый 2 3 2 3 4 4 2" xfId="12289" xr:uid="{BA09C184-D69E-4058-9CF3-53FDF5D6432F}"/>
    <cellStyle name="Финансовый 2 3 2 3 4 5" xfId="2537" xr:uid="{00000000-0005-0000-0000-0000E5150000}"/>
    <cellStyle name="Финансовый 2 3 2 3 4 5 2" xfId="8557" xr:uid="{44C5E7B8-A341-4560-8920-47012BD6FD88}"/>
    <cellStyle name="Финансовый 2 3 2 3 4 6" xfId="7319" xr:uid="{C4B7A922-4B4F-4E28-A45D-8725A154B850}"/>
    <cellStyle name="Финансовый 2 3 2 3 5" xfId="2962" xr:uid="{00000000-0005-0000-0000-0000E6150000}"/>
    <cellStyle name="Финансовый 2 3 2 3 5 2" xfId="8979" xr:uid="{7E0905AD-049E-4C24-BAB2-BE16A62A5EAE}"/>
    <cellStyle name="Финансовый 2 3 2 3 6" xfId="4206" xr:uid="{00000000-0005-0000-0000-0000E7150000}"/>
    <cellStyle name="Финансовый 2 3 2 3 6 2" xfId="10223" xr:uid="{4178FCB6-67C7-43A4-A178-3FF074721E67}"/>
    <cellStyle name="Финансовый 2 3 2 3 7" xfId="5450" xr:uid="{00000000-0005-0000-0000-0000E8150000}"/>
    <cellStyle name="Финансовый 2 3 2 3 7 2" xfId="11467" xr:uid="{F8D3F57D-9193-4FE4-ABBB-CA936DC1602D}"/>
    <cellStyle name="Финансовый 2 3 2 3 8" xfId="1714" xr:uid="{00000000-0005-0000-0000-0000E9150000}"/>
    <cellStyle name="Финансовый 2 3 2 3 8 2" xfId="7735" xr:uid="{98D80CA9-3A74-4CBC-9304-F79179DCD9DE}"/>
    <cellStyle name="Финансовый 2 3 2 3 9" xfId="6702" xr:uid="{B2088253-1A30-4F49-9EE1-8127EE6CD3FC}"/>
    <cellStyle name="Финансовый 2 3 2 4" xfId="1086" xr:uid="{00000000-0005-0000-0000-0000EA150000}"/>
    <cellStyle name="Финансовый 2 3 2 4 2" xfId="1496" xr:uid="{00000000-0005-0000-0000-0000EB150000}"/>
    <cellStyle name="Финансовый 2 3 2 4 2 2" xfId="3577" xr:uid="{00000000-0005-0000-0000-0000EC150000}"/>
    <cellStyle name="Финансовый 2 3 2 4 2 2 2" xfId="9594" xr:uid="{C09CF42C-3027-475A-99B4-0EA3A187FA09}"/>
    <cellStyle name="Финансовый 2 3 2 4 2 3" xfId="4821" xr:uid="{00000000-0005-0000-0000-0000ED150000}"/>
    <cellStyle name="Финансовый 2 3 2 4 2 3 2" xfId="10838" xr:uid="{9FFCB9D0-6AAA-4817-9848-8E44213DD1E5}"/>
    <cellStyle name="Финансовый 2 3 2 4 2 4" xfId="6065" xr:uid="{00000000-0005-0000-0000-0000EE150000}"/>
    <cellStyle name="Финансовый 2 3 2 4 2 4 2" xfId="12082" xr:uid="{5A2A172C-41A0-4551-B77A-B1CDB915C760}"/>
    <cellStyle name="Финансовый 2 3 2 4 2 5" xfId="2330" xr:uid="{00000000-0005-0000-0000-0000EF150000}"/>
    <cellStyle name="Финансовый 2 3 2 4 2 5 2" xfId="8350" xr:uid="{69E6D66C-E030-4F13-BBEA-E0EF66C4425B}"/>
    <cellStyle name="Финансовый 2 3 2 4 2 6" xfId="7522" xr:uid="{59ED7313-4C70-4726-A390-326D30E0AA45}"/>
    <cellStyle name="Финансовый 2 3 2 4 3" xfId="2741" xr:uid="{00000000-0005-0000-0000-0000F0150000}"/>
    <cellStyle name="Финансовый 2 3 2 4 3 2" xfId="3988" xr:uid="{00000000-0005-0000-0000-0000F1150000}"/>
    <cellStyle name="Финансовый 2 3 2 4 3 2 2" xfId="10005" xr:uid="{53E4732A-B673-4D18-B2D1-0A55436B2D1B}"/>
    <cellStyle name="Финансовый 2 3 2 4 3 3" xfId="5232" xr:uid="{00000000-0005-0000-0000-0000F2150000}"/>
    <cellStyle name="Финансовый 2 3 2 4 3 3 2" xfId="11249" xr:uid="{D54D864E-316D-45BF-A3BE-FBD19DC4BCE6}"/>
    <cellStyle name="Финансовый 2 3 2 4 3 4" xfId="6476" xr:uid="{00000000-0005-0000-0000-0000F3150000}"/>
    <cellStyle name="Финансовый 2 3 2 4 3 4 2" xfId="12493" xr:uid="{0D7871F4-6CF2-4DF6-BEE0-F5D1929CC7CF}"/>
    <cellStyle name="Финансовый 2 3 2 4 3 5" xfId="8761" xr:uid="{6F782C3C-D7D8-4535-8F89-72480738AA24}"/>
    <cellStyle name="Финансовый 2 3 2 4 4" xfId="3166" xr:uid="{00000000-0005-0000-0000-0000F4150000}"/>
    <cellStyle name="Финансовый 2 3 2 4 4 2" xfId="9183" xr:uid="{60AF7456-DDFA-41DA-9F45-1100B9C2F896}"/>
    <cellStyle name="Финансовый 2 3 2 4 5" xfId="4410" xr:uid="{00000000-0005-0000-0000-0000F5150000}"/>
    <cellStyle name="Финансовый 2 3 2 4 5 2" xfId="10427" xr:uid="{12C55456-8B6C-49FD-80BF-81B1D145A320}"/>
    <cellStyle name="Финансовый 2 3 2 4 6" xfId="5654" xr:uid="{00000000-0005-0000-0000-0000F6150000}"/>
    <cellStyle name="Финансовый 2 3 2 4 6 2" xfId="11671" xr:uid="{D7765B5E-37DF-4C86-A76C-3267314E7977}"/>
    <cellStyle name="Финансовый 2 3 2 4 7" xfId="1919" xr:uid="{00000000-0005-0000-0000-0000F7150000}"/>
    <cellStyle name="Финансовый 2 3 2 4 7 2" xfId="7939" xr:uid="{9D3580F4-ECD8-4CE2-B75D-CB8CD9CBF4AF}"/>
    <cellStyle name="Финансовый 2 3 2 4 8" xfId="7112" xr:uid="{6C22A299-4E8D-4E34-BA23-7EA688F04E0E}"/>
    <cellStyle name="Финансовый 2 3 2 5" xfId="878" xr:uid="{00000000-0005-0000-0000-0000F8150000}"/>
    <cellStyle name="Финансовый 2 3 2 5 2" xfId="3371" xr:uid="{00000000-0005-0000-0000-0000F9150000}"/>
    <cellStyle name="Финансовый 2 3 2 5 2 2" xfId="9388" xr:uid="{1C4AD869-2F3A-4BB2-B99B-95A592B4DC04}"/>
    <cellStyle name="Финансовый 2 3 2 5 3" xfId="4615" xr:uid="{00000000-0005-0000-0000-0000FA150000}"/>
    <cellStyle name="Финансовый 2 3 2 5 3 2" xfId="10632" xr:uid="{2619A5C4-F94C-4076-92F4-F83EA743D085}"/>
    <cellStyle name="Финансовый 2 3 2 5 4" xfId="5859" xr:uid="{00000000-0005-0000-0000-0000FB150000}"/>
    <cellStyle name="Финансовый 2 3 2 5 4 2" xfId="11876" xr:uid="{19A1D6CF-D165-4687-88F6-3A841CF8ACD6}"/>
    <cellStyle name="Финансовый 2 3 2 5 5" xfId="2124" xr:uid="{00000000-0005-0000-0000-0000FC150000}"/>
    <cellStyle name="Финансовый 2 3 2 5 5 2" xfId="8144" xr:uid="{9F5AB22D-C3F3-4410-B264-C1B2314D51BA}"/>
    <cellStyle name="Финансовый 2 3 2 5 6" xfId="6907" xr:uid="{0830446A-0E78-4370-B294-02724BCDBC33}"/>
    <cellStyle name="Финансовый 2 3 2 6" xfId="1291" xr:uid="{00000000-0005-0000-0000-0000FD150000}"/>
    <cellStyle name="Финансовый 2 3 2 6 2" xfId="3782" xr:uid="{00000000-0005-0000-0000-0000FE150000}"/>
    <cellStyle name="Финансовый 2 3 2 6 2 2" xfId="9799" xr:uid="{158F3C4E-F463-4FE7-98CB-88855B86C7AB}"/>
    <cellStyle name="Финансовый 2 3 2 6 3" xfId="5026" xr:uid="{00000000-0005-0000-0000-0000FF150000}"/>
    <cellStyle name="Финансовый 2 3 2 6 3 2" xfId="11043" xr:uid="{6BE1EF65-57A2-46ED-9099-801CD323C1C8}"/>
    <cellStyle name="Финансовый 2 3 2 6 4" xfId="6270" xr:uid="{00000000-0005-0000-0000-000000160000}"/>
    <cellStyle name="Финансовый 2 3 2 6 4 2" xfId="12287" xr:uid="{9AF539D5-43BA-477B-BAA3-CF4DF3287C3D}"/>
    <cellStyle name="Финансовый 2 3 2 6 5" xfId="2535" xr:uid="{00000000-0005-0000-0000-000001160000}"/>
    <cellStyle name="Финансовый 2 3 2 6 5 2" xfId="8555" xr:uid="{2245F756-48FD-43C4-9B31-8B34363E3229}"/>
    <cellStyle name="Финансовый 2 3 2 6 6" xfId="7317" xr:uid="{62755BF1-E44B-432E-BF6D-FB3DC1395048}"/>
    <cellStyle name="Финансовый 2 3 2 7" xfId="2960" xr:uid="{00000000-0005-0000-0000-000002160000}"/>
    <cellStyle name="Финансовый 2 3 2 7 2" xfId="8977" xr:uid="{F3929D81-A47D-490B-95C6-3761256918C0}"/>
    <cellStyle name="Финансовый 2 3 2 8" xfId="4204" xr:uid="{00000000-0005-0000-0000-000003160000}"/>
    <cellStyle name="Финансовый 2 3 2 8 2" xfId="10221" xr:uid="{9D61AD69-6CD7-4115-9056-BBACD9C20DE5}"/>
    <cellStyle name="Финансовый 2 3 2 9" xfId="5448" xr:uid="{00000000-0005-0000-0000-000004160000}"/>
    <cellStyle name="Финансовый 2 3 2 9 2" xfId="11465" xr:uid="{BA4D624D-0EA4-4AAE-BFE0-67870F1D5C03}"/>
    <cellStyle name="Финансовый 2 3 3" xfId="670" xr:uid="{00000000-0005-0000-0000-000005160000}"/>
    <cellStyle name="Финансовый 2 3 3 2" xfId="1089" xr:uid="{00000000-0005-0000-0000-000006160000}"/>
    <cellStyle name="Финансовый 2 3 3 2 2" xfId="1499" xr:uid="{00000000-0005-0000-0000-000007160000}"/>
    <cellStyle name="Финансовый 2 3 3 2 2 2" xfId="3580" xr:uid="{00000000-0005-0000-0000-000008160000}"/>
    <cellStyle name="Финансовый 2 3 3 2 2 2 2" xfId="9597" xr:uid="{212E39A3-ABAA-4E0D-A706-0CBE7BAC59C1}"/>
    <cellStyle name="Финансовый 2 3 3 2 2 3" xfId="4824" xr:uid="{00000000-0005-0000-0000-000009160000}"/>
    <cellStyle name="Финансовый 2 3 3 2 2 3 2" xfId="10841" xr:uid="{CDC7FF40-2B9F-4C36-B5B5-3FBCF7F1EFD2}"/>
    <cellStyle name="Финансовый 2 3 3 2 2 4" xfId="6068" xr:uid="{00000000-0005-0000-0000-00000A160000}"/>
    <cellStyle name="Финансовый 2 3 3 2 2 4 2" xfId="12085" xr:uid="{3F40CDFD-ECB6-4A0B-BD13-EE1DB3ACEE3A}"/>
    <cellStyle name="Финансовый 2 3 3 2 2 5" xfId="2333" xr:uid="{00000000-0005-0000-0000-00000B160000}"/>
    <cellStyle name="Финансовый 2 3 3 2 2 5 2" xfId="8353" xr:uid="{5B8B59D2-0311-49D9-B8AD-3AE57F1752DB}"/>
    <cellStyle name="Финансовый 2 3 3 2 2 6" xfId="7525" xr:uid="{E1C83505-C7AD-4FB0-B0A4-783C2FDE1C07}"/>
    <cellStyle name="Финансовый 2 3 3 2 3" xfId="2744" xr:uid="{00000000-0005-0000-0000-00000C160000}"/>
    <cellStyle name="Финансовый 2 3 3 2 3 2" xfId="3991" xr:uid="{00000000-0005-0000-0000-00000D160000}"/>
    <cellStyle name="Финансовый 2 3 3 2 3 2 2" xfId="10008" xr:uid="{259B4773-7F93-41B7-B9BA-343E49E042F3}"/>
    <cellStyle name="Финансовый 2 3 3 2 3 3" xfId="5235" xr:uid="{00000000-0005-0000-0000-00000E160000}"/>
    <cellStyle name="Финансовый 2 3 3 2 3 3 2" xfId="11252" xr:uid="{4451FF22-7A57-41D6-9171-78688C721C36}"/>
    <cellStyle name="Финансовый 2 3 3 2 3 4" xfId="6479" xr:uid="{00000000-0005-0000-0000-00000F160000}"/>
    <cellStyle name="Финансовый 2 3 3 2 3 4 2" xfId="12496" xr:uid="{D8925993-FB51-4952-9A28-2C3044973B3F}"/>
    <cellStyle name="Финансовый 2 3 3 2 3 5" xfId="8764" xr:uid="{D9F6DE14-B3DF-4CE8-8058-BA5F39BC6BE3}"/>
    <cellStyle name="Финансовый 2 3 3 2 4" xfId="3169" xr:uid="{00000000-0005-0000-0000-000010160000}"/>
    <cellStyle name="Финансовый 2 3 3 2 4 2" xfId="9186" xr:uid="{1DCEFD3C-0ECB-4C44-A068-8307E4F2805A}"/>
    <cellStyle name="Финансовый 2 3 3 2 5" xfId="4413" xr:uid="{00000000-0005-0000-0000-000011160000}"/>
    <cellStyle name="Финансовый 2 3 3 2 5 2" xfId="10430" xr:uid="{6F9BBDAA-DCC6-4272-8565-5FB1A40241DC}"/>
    <cellStyle name="Финансовый 2 3 3 2 6" xfId="5657" xr:uid="{00000000-0005-0000-0000-000012160000}"/>
    <cellStyle name="Финансовый 2 3 3 2 6 2" xfId="11674" xr:uid="{88688B5E-851F-4CF6-99F8-67465B2EE631}"/>
    <cellStyle name="Финансовый 2 3 3 2 7" xfId="1922" xr:uid="{00000000-0005-0000-0000-000013160000}"/>
    <cellStyle name="Финансовый 2 3 3 2 7 2" xfId="7942" xr:uid="{1F28ABB0-7D05-45CF-9625-EAB96359DA28}"/>
    <cellStyle name="Финансовый 2 3 3 2 8" xfId="7115" xr:uid="{9535C422-FF69-48ED-BC8C-DBDA8CBDD1FF}"/>
    <cellStyle name="Финансовый 2 3 3 3" xfId="881" xr:uid="{00000000-0005-0000-0000-000014160000}"/>
    <cellStyle name="Финансовый 2 3 3 3 2" xfId="3374" xr:uid="{00000000-0005-0000-0000-000015160000}"/>
    <cellStyle name="Финансовый 2 3 3 3 2 2" xfId="9391" xr:uid="{4C734498-9376-4DCA-B6D7-2F5AC3B1F2C7}"/>
    <cellStyle name="Финансовый 2 3 3 3 3" xfId="4618" xr:uid="{00000000-0005-0000-0000-000016160000}"/>
    <cellStyle name="Финансовый 2 3 3 3 3 2" xfId="10635" xr:uid="{C039FBEE-4A7A-44B5-BEEA-7130209BCC2D}"/>
    <cellStyle name="Финансовый 2 3 3 3 4" xfId="5862" xr:uid="{00000000-0005-0000-0000-000017160000}"/>
    <cellStyle name="Финансовый 2 3 3 3 4 2" xfId="11879" xr:uid="{4158E4CD-8A9E-4B65-8A7B-FC8ECD3830FD}"/>
    <cellStyle name="Финансовый 2 3 3 3 5" xfId="2127" xr:uid="{00000000-0005-0000-0000-000018160000}"/>
    <cellStyle name="Финансовый 2 3 3 3 5 2" xfId="8147" xr:uid="{C4173DB9-6079-44FE-A0B8-E51BEBA13A10}"/>
    <cellStyle name="Финансовый 2 3 3 3 6" xfId="6910" xr:uid="{613C970C-528B-4F5C-89BD-2123C35A7CFB}"/>
    <cellStyle name="Финансовый 2 3 3 4" xfId="1294" xr:uid="{00000000-0005-0000-0000-000019160000}"/>
    <cellStyle name="Финансовый 2 3 3 4 2" xfId="3785" xr:uid="{00000000-0005-0000-0000-00001A160000}"/>
    <cellStyle name="Финансовый 2 3 3 4 2 2" xfId="9802" xr:uid="{3D79A2E8-66D8-4724-89E9-6B9FB31FFF8B}"/>
    <cellStyle name="Финансовый 2 3 3 4 3" xfId="5029" xr:uid="{00000000-0005-0000-0000-00001B160000}"/>
    <cellStyle name="Финансовый 2 3 3 4 3 2" xfId="11046" xr:uid="{D39DD511-4298-4362-AD24-410BFEF5574B}"/>
    <cellStyle name="Финансовый 2 3 3 4 4" xfId="6273" xr:uid="{00000000-0005-0000-0000-00001C160000}"/>
    <cellStyle name="Финансовый 2 3 3 4 4 2" xfId="12290" xr:uid="{4DE756E9-5440-4AE8-A8DA-93BCA50C248D}"/>
    <cellStyle name="Финансовый 2 3 3 4 5" xfId="2538" xr:uid="{00000000-0005-0000-0000-00001D160000}"/>
    <cellStyle name="Финансовый 2 3 3 4 5 2" xfId="8558" xr:uid="{7742684E-E11E-4C47-98F3-8367BC9AA855}"/>
    <cellStyle name="Финансовый 2 3 3 4 6" xfId="7320" xr:uid="{E283AD31-A584-4FC9-ACD7-00B55BCE25C7}"/>
    <cellStyle name="Финансовый 2 3 3 5" xfId="2963" xr:uid="{00000000-0005-0000-0000-00001E160000}"/>
    <cellStyle name="Финансовый 2 3 3 5 2" xfId="8980" xr:uid="{BBB9CAF4-21FC-4FEA-94A8-BD3759CCF2FA}"/>
    <cellStyle name="Финансовый 2 3 3 6" xfId="4207" xr:uid="{00000000-0005-0000-0000-00001F160000}"/>
    <cellStyle name="Финансовый 2 3 3 6 2" xfId="10224" xr:uid="{FE222A0E-6DDA-476E-BA79-6885893433F4}"/>
    <cellStyle name="Финансовый 2 3 3 7" xfId="5451" xr:uid="{00000000-0005-0000-0000-000020160000}"/>
    <cellStyle name="Финансовый 2 3 3 7 2" xfId="11468" xr:uid="{5949AB20-F40A-44C1-B1BD-FE8681216E91}"/>
    <cellStyle name="Финансовый 2 3 3 8" xfId="1715" xr:uid="{00000000-0005-0000-0000-000021160000}"/>
    <cellStyle name="Финансовый 2 3 3 8 2" xfId="7736" xr:uid="{1A5D13E8-4E80-40A1-9D91-A977C7BDF4FD}"/>
    <cellStyle name="Финансовый 2 3 3 9" xfId="6703" xr:uid="{A7FCA7CE-4E47-429D-A616-8F98462E1EE7}"/>
    <cellStyle name="Финансовый 2 3 4" xfId="671" xr:uid="{00000000-0005-0000-0000-000022160000}"/>
    <cellStyle name="Финансовый 2 3 4 2" xfId="1090" xr:uid="{00000000-0005-0000-0000-000023160000}"/>
    <cellStyle name="Финансовый 2 3 4 2 2" xfId="1500" xr:uid="{00000000-0005-0000-0000-000024160000}"/>
    <cellStyle name="Финансовый 2 3 4 2 2 2" xfId="3581" xr:uid="{00000000-0005-0000-0000-000025160000}"/>
    <cellStyle name="Финансовый 2 3 4 2 2 2 2" xfId="9598" xr:uid="{B95057FB-A60F-44F5-BA59-6A3C9BA69685}"/>
    <cellStyle name="Финансовый 2 3 4 2 2 3" xfId="4825" xr:uid="{00000000-0005-0000-0000-000026160000}"/>
    <cellStyle name="Финансовый 2 3 4 2 2 3 2" xfId="10842" xr:uid="{97C0F735-2671-4C7B-826A-9BCAAF912758}"/>
    <cellStyle name="Финансовый 2 3 4 2 2 4" xfId="6069" xr:uid="{00000000-0005-0000-0000-000027160000}"/>
    <cellStyle name="Финансовый 2 3 4 2 2 4 2" xfId="12086" xr:uid="{59475CB4-F2CA-42F2-A0DC-931F7EB8E798}"/>
    <cellStyle name="Финансовый 2 3 4 2 2 5" xfId="2334" xr:uid="{00000000-0005-0000-0000-000028160000}"/>
    <cellStyle name="Финансовый 2 3 4 2 2 5 2" xfId="8354" xr:uid="{AE7B5735-3E33-4F22-979E-00494C180759}"/>
    <cellStyle name="Финансовый 2 3 4 2 2 6" xfId="7526" xr:uid="{974B9183-D686-43B1-9E60-349BD0B1E53D}"/>
    <cellStyle name="Финансовый 2 3 4 2 3" xfId="2745" xr:uid="{00000000-0005-0000-0000-000029160000}"/>
    <cellStyle name="Финансовый 2 3 4 2 3 2" xfId="3992" xr:uid="{00000000-0005-0000-0000-00002A160000}"/>
    <cellStyle name="Финансовый 2 3 4 2 3 2 2" xfId="10009" xr:uid="{BDA07D3D-8D28-4CD5-90DA-6F8E54937EAE}"/>
    <cellStyle name="Финансовый 2 3 4 2 3 3" xfId="5236" xr:uid="{00000000-0005-0000-0000-00002B160000}"/>
    <cellStyle name="Финансовый 2 3 4 2 3 3 2" xfId="11253" xr:uid="{BBF2A083-42FB-47F0-97C2-892EAD3F8319}"/>
    <cellStyle name="Финансовый 2 3 4 2 3 4" xfId="6480" xr:uid="{00000000-0005-0000-0000-00002C160000}"/>
    <cellStyle name="Финансовый 2 3 4 2 3 4 2" xfId="12497" xr:uid="{1B692B1C-17D7-4F52-AFD1-AA1A564CFC3A}"/>
    <cellStyle name="Финансовый 2 3 4 2 3 5" xfId="8765" xr:uid="{5D9D88B6-CC76-46CC-BD7A-F576F7D11CC2}"/>
    <cellStyle name="Финансовый 2 3 4 2 4" xfId="3170" xr:uid="{00000000-0005-0000-0000-00002D160000}"/>
    <cellStyle name="Финансовый 2 3 4 2 4 2" xfId="9187" xr:uid="{BEEE2057-B88C-4871-BA8E-F7BBC99C7C78}"/>
    <cellStyle name="Финансовый 2 3 4 2 5" xfId="4414" xr:uid="{00000000-0005-0000-0000-00002E160000}"/>
    <cellStyle name="Финансовый 2 3 4 2 5 2" xfId="10431" xr:uid="{1096B260-FA91-4F2F-9634-B5B21ACEEE5D}"/>
    <cellStyle name="Финансовый 2 3 4 2 6" xfId="5658" xr:uid="{00000000-0005-0000-0000-00002F160000}"/>
    <cellStyle name="Финансовый 2 3 4 2 6 2" xfId="11675" xr:uid="{3E742394-CCDF-4789-A11B-B511B1663AB1}"/>
    <cellStyle name="Финансовый 2 3 4 2 7" xfId="1923" xr:uid="{00000000-0005-0000-0000-000030160000}"/>
    <cellStyle name="Финансовый 2 3 4 2 7 2" xfId="7943" xr:uid="{7F719D97-8688-4AAC-BF96-328B88946F4C}"/>
    <cellStyle name="Финансовый 2 3 4 2 8" xfId="7116" xr:uid="{03587D55-33C5-463D-AD42-3554BED98DEA}"/>
    <cellStyle name="Финансовый 2 3 4 3" xfId="882" xr:uid="{00000000-0005-0000-0000-000031160000}"/>
    <cellStyle name="Финансовый 2 3 4 3 2" xfId="3375" xr:uid="{00000000-0005-0000-0000-000032160000}"/>
    <cellStyle name="Финансовый 2 3 4 3 2 2" xfId="9392" xr:uid="{3EE871C4-C01E-47EC-A61F-2EA9A8735CC7}"/>
    <cellStyle name="Финансовый 2 3 4 3 3" xfId="4619" xr:uid="{00000000-0005-0000-0000-000033160000}"/>
    <cellStyle name="Финансовый 2 3 4 3 3 2" xfId="10636" xr:uid="{F4437F8A-6418-4ECF-BAFE-5153D7021C44}"/>
    <cellStyle name="Финансовый 2 3 4 3 4" xfId="5863" xr:uid="{00000000-0005-0000-0000-000034160000}"/>
    <cellStyle name="Финансовый 2 3 4 3 4 2" xfId="11880" xr:uid="{E360409B-86A7-4BCB-8DE9-13523A727D33}"/>
    <cellStyle name="Финансовый 2 3 4 3 5" xfId="2128" xr:uid="{00000000-0005-0000-0000-000035160000}"/>
    <cellStyle name="Финансовый 2 3 4 3 5 2" xfId="8148" xr:uid="{8A5AD36C-38D9-4AD0-AF5B-66E07A904735}"/>
    <cellStyle name="Финансовый 2 3 4 3 6" xfId="6911" xr:uid="{DADB5887-CB86-4ADB-B82F-F2683C743233}"/>
    <cellStyle name="Финансовый 2 3 4 4" xfId="1295" xr:uid="{00000000-0005-0000-0000-000036160000}"/>
    <cellStyle name="Финансовый 2 3 4 4 2" xfId="3786" xr:uid="{00000000-0005-0000-0000-000037160000}"/>
    <cellStyle name="Финансовый 2 3 4 4 2 2" xfId="9803" xr:uid="{74F5ABA1-B7EE-476F-9F9A-0BB523B9A2F9}"/>
    <cellStyle name="Финансовый 2 3 4 4 3" xfId="5030" xr:uid="{00000000-0005-0000-0000-000038160000}"/>
    <cellStyle name="Финансовый 2 3 4 4 3 2" xfId="11047" xr:uid="{2AF65073-569B-4DF4-8C10-563274961006}"/>
    <cellStyle name="Финансовый 2 3 4 4 4" xfId="6274" xr:uid="{00000000-0005-0000-0000-000039160000}"/>
    <cellStyle name="Финансовый 2 3 4 4 4 2" xfId="12291" xr:uid="{132CF904-7F4A-4E70-95A5-A197305B4414}"/>
    <cellStyle name="Финансовый 2 3 4 4 5" xfId="2539" xr:uid="{00000000-0005-0000-0000-00003A160000}"/>
    <cellStyle name="Финансовый 2 3 4 4 5 2" xfId="8559" xr:uid="{9FD736F7-E8E7-4636-A6B0-1F2A843B4FB5}"/>
    <cellStyle name="Финансовый 2 3 4 4 6" xfId="7321" xr:uid="{497775DD-213E-402B-B051-6EF29AF1B5FE}"/>
    <cellStyle name="Финансовый 2 3 4 5" xfId="2964" xr:uid="{00000000-0005-0000-0000-00003B160000}"/>
    <cellStyle name="Финансовый 2 3 4 5 2" xfId="8981" xr:uid="{EC1C24C5-12A7-43A5-9063-01FD7E25E040}"/>
    <cellStyle name="Финансовый 2 3 4 6" xfId="4208" xr:uid="{00000000-0005-0000-0000-00003C160000}"/>
    <cellStyle name="Финансовый 2 3 4 6 2" xfId="10225" xr:uid="{80C4A473-8595-400A-8126-FE3F66E99C85}"/>
    <cellStyle name="Финансовый 2 3 4 7" xfId="5452" xr:uid="{00000000-0005-0000-0000-00003D160000}"/>
    <cellStyle name="Финансовый 2 3 4 7 2" xfId="11469" xr:uid="{81CB71DF-50E5-4199-85AB-D28DD00CDE91}"/>
    <cellStyle name="Финансовый 2 3 4 8" xfId="1716" xr:uid="{00000000-0005-0000-0000-00003E160000}"/>
    <cellStyle name="Финансовый 2 3 4 8 2" xfId="7737" xr:uid="{3BF8C26C-0345-48EC-A2C4-2B7372457982}"/>
    <cellStyle name="Финансовый 2 3 4 9" xfId="6704" xr:uid="{D96F4ED4-CC24-46CE-9FBA-27DA6A8D1258}"/>
    <cellStyle name="Финансовый 2 3 5" xfId="1085" xr:uid="{00000000-0005-0000-0000-00003F160000}"/>
    <cellStyle name="Финансовый 2 3 5 2" xfId="1495" xr:uid="{00000000-0005-0000-0000-000040160000}"/>
    <cellStyle name="Финансовый 2 3 5 2 2" xfId="3576" xr:uid="{00000000-0005-0000-0000-000041160000}"/>
    <cellStyle name="Финансовый 2 3 5 2 2 2" xfId="9593" xr:uid="{ED44D5C8-D7BC-45FF-BADB-6157475EC306}"/>
    <cellStyle name="Финансовый 2 3 5 2 3" xfId="4820" xr:uid="{00000000-0005-0000-0000-000042160000}"/>
    <cellStyle name="Финансовый 2 3 5 2 3 2" xfId="10837" xr:uid="{EAEC2D53-660C-4D7F-9C7F-5616DE62ECCB}"/>
    <cellStyle name="Финансовый 2 3 5 2 4" xfId="6064" xr:uid="{00000000-0005-0000-0000-000043160000}"/>
    <cellStyle name="Финансовый 2 3 5 2 4 2" xfId="12081" xr:uid="{92FE2C2E-AF5E-4AEB-91C4-73ABFD7E83FF}"/>
    <cellStyle name="Финансовый 2 3 5 2 5" xfId="2329" xr:uid="{00000000-0005-0000-0000-000044160000}"/>
    <cellStyle name="Финансовый 2 3 5 2 5 2" xfId="8349" xr:uid="{19E8BAE6-970A-4DC9-A34E-B42A7FC0709E}"/>
    <cellStyle name="Финансовый 2 3 5 2 6" xfId="7521" xr:uid="{9BDB1C67-DD61-49D1-978E-12A7C0FF5052}"/>
    <cellStyle name="Финансовый 2 3 5 3" xfId="2740" xr:uid="{00000000-0005-0000-0000-000045160000}"/>
    <cellStyle name="Финансовый 2 3 5 3 2" xfId="3987" xr:uid="{00000000-0005-0000-0000-000046160000}"/>
    <cellStyle name="Финансовый 2 3 5 3 2 2" xfId="10004" xr:uid="{739614A7-B5CC-4749-8CE7-960E64C56D99}"/>
    <cellStyle name="Финансовый 2 3 5 3 3" xfId="5231" xr:uid="{00000000-0005-0000-0000-000047160000}"/>
    <cellStyle name="Финансовый 2 3 5 3 3 2" xfId="11248" xr:uid="{56326818-9627-4B90-B4C6-B2E5AEA3899B}"/>
    <cellStyle name="Финансовый 2 3 5 3 4" xfId="6475" xr:uid="{00000000-0005-0000-0000-000048160000}"/>
    <cellStyle name="Финансовый 2 3 5 3 4 2" xfId="12492" xr:uid="{A7D0670E-8784-4EB5-B9F5-0B86BDCA5A77}"/>
    <cellStyle name="Финансовый 2 3 5 3 5" xfId="8760" xr:uid="{7AF5F51E-3703-4EC2-9545-348CD82FDA9A}"/>
    <cellStyle name="Финансовый 2 3 5 4" xfId="3165" xr:uid="{00000000-0005-0000-0000-000049160000}"/>
    <cellStyle name="Финансовый 2 3 5 4 2" xfId="9182" xr:uid="{F45F4977-9EDB-4F54-834B-0F13B95F5579}"/>
    <cellStyle name="Финансовый 2 3 5 5" xfId="4409" xr:uid="{00000000-0005-0000-0000-00004A160000}"/>
    <cellStyle name="Финансовый 2 3 5 5 2" xfId="10426" xr:uid="{29941E35-D698-42ED-8901-5DD598B1C74A}"/>
    <cellStyle name="Финансовый 2 3 5 6" xfId="5653" xr:uid="{00000000-0005-0000-0000-00004B160000}"/>
    <cellStyle name="Финансовый 2 3 5 6 2" xfId="11670" xr:uid="{2C84682A-E59C-41D0-B03F-B88882A7E495}"/>
    <cellStyle name="Финансовый 2 3 5 7" xfId="1918" xr:uid="{00000000-0005-0000-0000-00004C160000}"/>
    <cellStyle name="Финансовый 2 3 5 7 2" xfId="7938" xr:uid="{5590951C-51B0-4F4B-8274-539C772D784D}"/>
    <cellStyle name="Финансовый 2 3 5 8" xfId="7111" xr:uid="{7162A935-0644-4768-A5F1-238622D59616}"/>
    <cellStyle name="Финансовый 2 3 6" xfId="877" xr:uid="{00000000-0005-0000-0000-00004D160000}"/>
    <cellStyle name="Финансовый 2 3 6 2" xfId="3370" xr:uid="{00000000-0005-0000-0000-00004E160000}"/>
    <cellStyle name="Финансовый 2 3 6 2 2" xfId="9387" xr:uid="{9D176814-1791-4F2F-BB0B-671CB3043874}"/>
    <cellStyle name="Финансовый 2 3 6 3" xfId="4614" xr:uid="{00000000-0005-0000-0000-00004F160000}"/>
    <cellStyle name="Финансовый 2 3 6 3 2" xfId="10631" xr:uid="{1749E1F1-D387-44EE-9F53-471E9209423D}"/>
    <cellStyle name="Финансовый 2 3 6 4" xfId="5858" xr:uid="{00000000-0005-0000-0000-000050160000}"/>
    <cellStyle name="Финансовый 2 3 6 4 2" xfId="11875" xr:uid="{97557B97-BA61-43CE-B362-C9EDBA341466}"/>
    <cellStyle name="Финансовый 2 3 6 5" xfId="2123" xr:uid="{00000000-0005-0000-0000-000051160000}"/>
    <cellStyle name="Финансовый 2 3 6 5 2" xfId="8143" xr:uid="{DD7ABBA2-CF63-4B2A-AC12-995714C52A45}"/>
    <cellStyle name="Финансовый 2 3 6 6" xfId="6906" xr:uid="{C1346327-3F22-4731-959D-E6D600D334CD}"/>
    <cellStyle name="Финансовый 2 3 7" xfId="1290" xr:uid="{00000000-0005-0000-0000-000052160000}"/>
    <cellStyle name="Финансовый 2 3 7 2" xfId="3781" xr:uid="{00000000-0005-0000-0000-000053160000}"/>
    <cellStyle name="Финансовый 2 3 7 2 2" xfId="9798" xr:uid="{6390E792-C050-4741-A38C-91BECB925711}"/>
    <cellStyle name="Финансовый 2 3 7 3" xfId="5025" xr:uid="{00000000-0005-0000-0000-000054160000}"/>
    <cellStyle name="Финансовый 2 3 7 3 2" xfId="11042" xr:uid="{7655AF80-1050-4961-8E1A-A3C6DABB1D04}"/>
    <cellStyle name="Финансовый 2 3 7 4" xfId="6269" xr:uid="{00000000-0005-0000-0000-000055160000}"/>
    <cellStyle name="Финансовый 2 3 7 4 2" xfId="12286" xr:uid="{C3EE43B0-7599-4ADC-8895-BC5603784AC1}"/>
    <cellStyle name="Финансовый 2 3 7 5" xfId="2534" xr:uid="{00000000-0005-0000-0000-000056160000}"/>
    <cellStyle name="Финансовый 2 3 7 5 2" xfId="8554" xr:uid="{F9FDF148-5875-4E2E-BD52-95AB4B88FDE1}"/>
    <cellStyle name="Финансовый 2 3 7 6" xfId="7316" xr:uid="{917C158B-181C-4D09-BAD9-96D84E04772B}"/>
    <cellStyle name="Финансовый 2 3 8" xfId="2959" xr:uid="{00000000-0005-0000-0000-000057160000}"/>
    <cellStyle name="Финансовый 2 3 8 2" xfId="8976" xr:uid="{02F3F353-A008-4003-9A95-3A8553493D19}"/>
    <cellStyle name="Финансовый 2 3 9" xfId="4203" xr:uid="{00000000-0005-0000-0000-000058160000}"/>
    <cellStyle name="Финансовый 2 3 9 2" xfId="10220" xr:uid="{D6BCA4BA-FE6E-4506-8668-726F393D38CC}"/>
    <cellStyle name="Финансовый 2 4" xfId="672" xr:uid="{00000000-0005-0000-0000-000059160000}"/>
    <cellStyle name="Финансовый 2 4 10" xfId="1717" xr:uid="{00000000-0005-0000-0000-00005A160000}"/>
    <cellStyle name="Финансовый 2 4 10 2" xfId="7738" xr:uid="{8218CC3D-480D-43DA-A3D6-A6CDECC7687B}"/>
    <cellStyle name="Финансовый 2 4 11" xfId="6705" xr:uid="{117DDA2F-16AA-49C1-8B9B-46B0B5023CB6}"/>
    <cellStyle name="Финансовый 2 4 2" xfId="673" xr:uid="{00000000-0005-0000-0000-00005B160000}"/>
    <cellStyle name="Финансовый 2 4 2 2" xfId="1092" xr:uid="{00000000-0005-0000-0000-00005C160000}"/>
    <cellStyle name="Финансовый 2 4 2 2 2" xfId="1502" xr:uid="{00000000-0005-0000-0000-00005D160000}"/>
    <cellStyle name="Финансовый 2 4 2 2 2 2" xfId="3583" xr:uid="{00000000-0005-0000-0000-00005E160000}"/>
    <cellStyle name="Финансовый 2 4 2 2 2 2 2" xfId="9600" xr:uid="{9F49D3B5-5582-404B-B532-3E0DB8669C6B}"/>
    <cellStyle name="Финансовый 2 4 2 2 2 3" xfId="4827" xr:uid="{00000000-0005-0000-0000-00005F160000}"/>
    <cellStyle name="Финансовый 2 4 2 2 2 3 2" xfId="10844" xr:uid="{3A7FDA6D-DA0B-400C-AD73-F7F15F0B68D2}"/>
    <cellStyle name="Финансовый 2 4 2 2 2 4" xfId="6071" xr:uid="{00000000-0005-0000-0000-000060160000}"/>
    <cellStyle name="Финансовый 2 4 2 2 2 4 2" xfId="12088" xr:uid="{794F1318-E473-4318-9622-942906A30BAB}"/>
    <cellStyle name="Финансовый 2 4 2 2 2 5" xfId="2336" xr:uid="{00000000-0005-0000-0000-000061160000}"/>
    <cellStyle name="Финансовый 2 4 2 2 2 5 2" xfId="8356" xr:uid="{5D937C88-7838-440B-824D-7D8CFD189454}"/>
    <cellStyle name="Финансовый 2 4 2 2 2 6" xfId="7528" xr:uid="{3447F3E2-31F0-4850-96C1-46CF49D65A55}"/>
    <cellStyle name="Финансовый 2 4 2 2 3" xfId="2747" xr:uid="{00000000-0005-0000-0000-000062160000}"/>
    <cellStyle name="Финансовый 2 4 2 2 3 2" xfId="3994" xr:uid="{00000000-0005-0000-0000-000063160000}"/>
    <cellStyle name="Финансовый 2 4 2 2 3 2 2" xfId="10011" xr:uid="{31644077-944B-43AC-849C-BDAF172D3E91}"/>
    <cellStyle name="Финансовый 2 4 2 2 3 3" xfId="5238" xr:uid="{00000000-0005-0000-0000-000064160000}"/>
    <cellStyle name="Финансовый 2 4 2 2 3 3 2" xfId="11255" xr:uid="{C6D3AF52-0DBC-42B2-95D5-3F27027918A4}"/>
    <cellStyle name="Финансовый 2 4 2 2 3 4" xfId="6482" xr:uid="{00000000-0005-0000-0000-000065160000}"/>
    <cellStyle name="Финансовый 2 4 2 2 3 4 2" xfId="12499" xr:uid="{D6104172-35B3-4D7C-A18A-CCD00B557A1F}"/>
    <cellStyle name="Финансовый 2 4 2 2 3 5" xfId="8767" xr:uid="{70CC44FA-D7BF-4F2F-BD3B-1EB20E1D01C8}"/>
    <cellStyle name="Финансовый 2 4 2 2 4" xfId="3172" xr:uid="{00000000-0005-0000-0000-000066160000}"/>
    <cellStyle name="Финансовый 2 4 2 2 4 2" xfId="9189" xr:uid="{3A05E29E-19A9-4C6F-BF43-8E245AAB755C}"/>
    <cellStyle name="Финансовый 2 4 2 2 5" xfId="4416" xr:uid="{00000000-0005-0000-0000-000067160000}"/>
    <cellStyle name="Финансовый 2 4 2 2 5 2" xfId="10433" xr:uid="{B400266B-D13E-46DF-8391-E715AD1EFDA4}"/>
    <cellStyle name="Финансовый 2 4 2 2 6" xfId="5660" xr:uid="{00000000-0005-0000-0000-000068160000}"/>
    <cellStyle name="Финансовый 2 4 2 2 6 2" xfId="11677" xr:uid="{AF8939BA-F4CB-4675-85D7-EEB2B47EF7E8}"/>
    <cellStyle name="Финансовый 2 4 2 2 7" xfId="1925" xr:uid="{00000000-0005-0000-0000-000069160000}"/>
    <cellStyle name="Финансовый 2 4 2 2 7 2" xfId="7945" xr:uid="{4F0A7FDC-FBAA-411A-B17D-ECB02C4FB852}"/>
    <cellStyle name="Финансовый 2 4 2 2 8" xfId="7118" xr:uid="{A2BC12FD-4D1D-4A65-B116-31BC657BCC52}"/>
    <cellStyle name="Финансовый 2 4 2 3" xfId="884" xr:uid="{00000000-0005-0000-0000-00006A160000}"/>
    <cellStyle name="Финансовый 2 4 2 3 2" xfId="3377" xr:uid="{00000000-0005-0000-0000-00006B160000}"/>
    <cellStyle name="Финансовый 2 4 2 3 2 2" xfId="9394" xr:uid="{D92C9FC4-29FC-471B-A1BA-FF2E3FA428AA}"/>
    <cellStyle name="Финансовый 2 4 2 3 3" xfId="4621" xr:uid="{00000000-0005-0000-0000-00006C160000}"/>
    <cellStyle name="Финансовый 2 4 2 3 3 2" xfId="10638" xr:uid="{8A4F1608-16D3-4E9D-9A3B-6BBC7D8822A8}"/>
    <cellStyle name="Финансовый 2 4 2 3 4" xfId="5865" xr:uid="{00000000-0005-0000-0000-00006D160000}"/>
    <cellStyle name="Финансовый 2 4 2 3 4 2" xfId="11882" xr:uid="{74F85158-1165-45E4-96D9-C8A2331264A1}"/>
    <cellStyle name="Финансовый 2 4 2 3 5" xfId="2130" xr:uid="{00000000-0005-0000-0000-00006E160000}"/>
    <cellStyle name="Финансовый 2 4 2 3 5 2" xfId="8150" xr:uid="{BA969BF4-B233-476B-B119-59C31D943C6E}"/>
    <cellStyle name="Финансовый 2 4 2 3 6" xfId="6913" xr:uid="{53AABAB0-7AB7-421D-9FC1-3D5DC3095C5B}"/>
    <cellStyle name="Финансовый 2 4 2 4" xfId="1297" xr:uid="{00000000-0005-0000-0000-00006F160000}"/>
    <cellStyle name="Финансовый 2 4 2 4 2" xfId="3788" xr:uid="{00000000-0005-0000-0000-000070160000}"/>
    <cellStyle name="Финансовый 2 4 2 4 2 2" xfId="9805" xr:uid="{49720D42-8F1A-4C0F-BD55-8930210DCE2A}"/>
    <cellStyle name="Финансовый 2 4 2 4 3" xfId="5032" xr:uid="{00000000-0005-0000-0000-000071160000}"/>
    <cellStyle name="Финансовый 2 4 2 4 3 2" xfId="11049" xr:uid="{4443C1B7-BCC0-4CC3-AFB3-B2FFBF0F721B}"/>
    <cellStyle name="Финансовый 2 4 2 4 4" xfId="6276" xr:uid="{00000000-0005-0000-0000-000072160000}"/>
    <cellStyle name="Финансовый 2 4 2 4 4 2" xfId="12293" xr:uid="{AE991671-79CC-4DBA-816A-06166159249A}"/>
    <cellStyle name="Финансовый 2 4 2 4 5" xfId="2541" xr:uid="{00000000-0005-0000-0000-000073160000}"/>
    <cellStyle name="Финансовый 2 4 2 4 5 2" xfId="8561" xr:uid="{DC1803D1-887C-421E-A8E1-F6D6C351DBD3}"/>
    <cellStyle name="Финансовый 2 4 2 4 6" xfId="7323" xr:uid="{7B449577-8890-40FC-81D0-5738AEB57451}"/>
    <cellStyle name="Финансовый 2 4 2 5" xfId="2966" xr:uid="{00000000-0005-0000-0000-000074160000}"/>
    <cellStyle name="Финансовый 2 4 2 5 2" xfId="8983" xr:uid="{5C2F8AF2-95E2-4647-A68B-E3783CC799FB}"/>
    <cellStyle name="Финансовый 2 4 2 6" xfId="4210" xr:uid="{00000000-0005-0000-0000-000075160000}"/>
    <cellStyle name="Финансовый 2 4 2 6 2" xfId="10227" xr:uid="{879F2859-EB57-4790-8845-0EE13EDFE8C5}"/>
    <cellStyle name="Финансовый 2 4 2 7" xfId="5454" xr:uid="{00000000-0005-0000-0000-000076160000}"/>
    <cellStyle name="Финансовый 2 4 2 7 2" xfId="11471" xr:uid="{5EAD4A01-3A58-4CB2-AC3B-E3995C439905}"/>
    <cellStyle name="Финансовый 2 4 2 8" xfId="1718" xr:uid="{00000000-0005-0000-0000-000077160000}"/>
    <cellStyle name="Финансовый 2 4 2 8 2" xfId="7739" xr:uid="{5E44059F-6092-4647-BBC4-6750AF4721CB}"/>
    <cellStyle name="Финансовый 2 4 2 9" xfId="6706" xr:uid="{C1D80400-CF8A-46B2-BE01-A2F113D8E733}"/>
    <cellStyle name="Финансовый 2 4 3" xfId="674" xr:uid="{00000000-0005-0000-0000-000078160000}"/>
    <cellStyle name="Финансовый 2 4 3 2" xfId="1093" xr:uid="{00000000-0005-0000-0000-000079160000}"/>
    <cellStyle name="Финансовый 2 4 3 2 2" xfId="1503" xr:uid="{00000000-0005-0000-0000-00007A160000}"/>
    <cellStyle name="Финансовый 2 4 3 2 2 2" xfId="3584" xr:uid="{00000000-0005-0000-0000-00007B160000}"/>
    <cellStyle name="Финансовый 2 4 3 2 2 2 2" xfId="9601" xr:uid="{BE280D25-9364-4964-97E1-0D17C1061DE0}"/>
    <cellStyle name="Финансовый 2 4 3 2 2 3" xfId="4828" xr:uid="{00000000-0005-0000-0000-00007C160000}"/>
    <cellStyle name="Финансовый 2 4 3 2 2 3 2" xfId="10845" xr:uid="{D71DE1EC-7D73-4DF2-BAC3-5AFA5E4FCA60}"/>
    <cellStyle name="Финансовый 2 4 3 2 2 4" xfId="6072" xr:uid="{00000000-0005-0000-0000-00007D160000}"/>
    <cellStyle name="Финансовый 2 4 3 2 2 4 2" xfId="12089" xr:uid="{F43E91D0-2F2D-4C82-AE0D-3BAAEB0FA205}"/>
    <cellStyle name="Финансовый 2 4 3 2 2 5" xfId="2337" xr:uid="{00000000-0005-0000-0000-00007E160000}"/>
    <cellStyle name="Финансовый 2 4 3 2 2 5 2" xfId="8357" xr:uid="{F4DC79FE-A843-4E07-A37F-A3435299DEC7}"/>
    <cellStyle name="Финансовый 2 4 3 2 2 6" xfId="7529" xr:uid="{9BA44CD4-C8DC-4D0C-B35A-8C401839FABF}"/>
    <cellStyle name="Финансовый 2 4 3 2 3" xfId="2748" xr:uid="{00000000-0005-0000-0000-00007F160000}"/>
    <cellStyle name="Финансовый 2 4 3 2 3 2" xfId="3995" xr:uid="{00000000-0005-0000-0000-000080160000}"/>
    <cellStyle name="Финансовый 2 4 3 2 3 2 2" xfId="10012" xr:uid="{46F6C160-F5CD-4CD7-864B-04F587EF2718}"/>
    <cellStyle name="Финансовый 2 4 3 2 3 3" xfId="5239" xr:uid="{00000000-0005-0000-0000-000081160000}"/>
    <cellStyle name="Финансовый 2 4 3 2 3 3 2" xfId="11256" xr:uid="{B77F3666-F9BD-452D-8DB8-E51FAC4CBA31}"/>
    <cellStyle name="Финансовый 2 4 3 2 3 4" xfId="6483" xr:uid="{00000000-0005-0000-0000-000082160000}"/>
    <cellStyle name="Финансовый 2 4 3 2 3 4 2" xfId="12500" xr:uid="{2307EACC-E8B7-466F-87B6-6A31FE4D567A}"/>
    <cellStyle name="Финансовый 2 4 3 2 3 5" xfId="8768" xr:uid="{990AC442-8F76-4482-82D2-459E46EDE8A7}"/>
    <cellStyle name="Финансовый 2 4 3 2 4" xfId="3173" xr:uid="{00000000-0005-0000-0000-000083160000}"/>
    <cellStyle name="Финансовый 2 4 3 2 4 2" xfId="9190" xr:uid="{BF3FA1F6-17DE-4E52-9507-F685E95FBBB8}"/>
    <cellStyle name="Финансовый 2 4 3 2 5" xfId="4417" xr:uid="{00000000-0005-0000-0000-000084160000}"/>
    <cellStyle name="Финансовый 2 4 3 2 5 2" xfId="10434" xr:uid="{33091094-F41E-4D6E-9891-9088A334EA9A}"/>
    <cellStyle name="Финансовый 2 4 3 2 6" xfId="5661" xr:uid="{00000000-0005-0000-0000-000085160000}"/>
    <cellStyle name="Финансовый 2 4 3 2 6 2" xfId="11678" xr:uid="{5AF8B486-DFBF-4993-991F-C92EBAE2EC30}"/>
    <cellStyle name="Финансовый 2 4 3 2 7" xfId="1926" xr:uid="{00000000-0005-0000-0000-000086160000}"/>
    <cellStyle name="Финансовый 2 4 3 2 7 2" xfId="7946" xr:uid="{025CFB77-B690-4746-9934-21C891292D99}"/>
    <cellStyle name="Финансовый 2 4 3 2 8" xfId="7119" xr:uid="{454B56C6-AB4B-4BD8-9999-D4B069533B33}"/>
    <cellStyle name="Финансовый 2 4 3 3" xfId="885" xr:uid="{00000000-0005-0000-0000-000087160000}"/>
    <cellStyle name="Финансовый 2 4 3 3 2" xfId="3378" xr:uid="{00000000-0005-0000-0000-000088160000}"/>
    <cellStyle name="Финансовый 2 4 3 3 2 2" xfId="9395" xr:uid="{9798969F-1378-4AD8-8F9C-DD4355A6E3EC}"/>
    <cellStyle name="Финансовый 2 4 3 3 3" xfId="4622" xr:uid="{00000000-0005-0000-0000-000089160000}"/>
    <cellStyle name="Финансовый 2 4 3 3 3 2" xfId="10639" xr:uid="{16086636-2640-43D5-8152-5267E0ECC992}"/>
    <cellStyle name="Финансовый 2 4 3 3 4" xfId="5866" xr:uid="{00000000-0005-0000-0000-00008A160000}"/>
    <cellStyle name="Финансовый 2 4 3 3 4 2" xfId="11883" xr:uid="{9F1D1CBE-87D8-43AA-9914-C392930335CE}"/>
    <cellStyle name="Финансовый 2 4 3 3 5" xfId="2131" xr:uid="{00000000-0005-0000-0000-00008B160000}"/>
    <cellStyle name="Финансовый 2 4 3 3 5 2" xfId="8151" xr:uid="{9EFBC353-72BC-45AC-BE85-6CCC1BD652C8}"/>
    <cellStyle name="Финансовый 2 4 3 3 6" xfId="6914" xr:uid="{71D765A0-4CE8-4300-B989-44B0328E06EB}"/>
    <cellStyle name="Финансовый 2 4 3 4" xfId="1298" xr:uid="{00000000-0005-0000-0000-00008C160000}"/>
    <cellStyle name="Финансовый 2 4 3 4 2" xfId="3789" xr:uid="{00000000-0005-0000-0000-00008D160000}"/>
    <cellStyle name="Финансовый 2 4 3 4 2 2" xfId="9806" xr:uid="{D1371CF0-4844-4EAB-A014-298FD1EE1234}"/>
    <cellStyle name="Финансовый 2 4 3 4 3" xfId="5033" xr:uid="{00000000-0005-0000-0000-00008E160000}"/>
    <cellStyle name="Финансовый 2 4 3 4 3 2" xfId="11050" xr:uid="{10E3950E-1AEE-4371-A566-6ABBCC5C57C9}"/>
    <cellStyle name="Финансовый 2 4 3 4 4" xfId="6277" xr:uid="{00000000-0005-0000-0000-00008F160000}"/>
    <cellStyle name="Финансовый 2 4 3 4 4 2" xfId="12294" xr:uid="{9AC9E24A-2DC7-4EAC-ACD5-5DBB0CD21D53}"/>
    <cellStyle name="Финансовый 2 4 3 4 5" xfId="2542" xr:uid="{00000000-0005-0000-0000-000090160000}"/>
    <cellStyle name="Финансовый 2 4 3 4 5 2" xfId="8562" xr:uid="{8DCA849C-26EE-4136-A240-24CDC729725E}"/>
    <cellStyle name="Финансовый 2 4 3 4 6" xfId="7324" xr:uid="{72D02FC8-D6B8-4C35-8637-58E05DA0AF46}"/>
    <cellStyle name="Финансовый 2 4 3 5" xfId="2967" xr:uid="{00000000-0005-0000-0000-000091160000}"/>
    <cellStyle name="Финансовый 2 4 3 5 2" xfId="8984" xr:uid="{CB896BE3-6448-4BF8-869A-B36CACA7009B}"/>
    <cellStyle name="Финансовый 2 4 3 6" xfId="4211" xr:uid="{00000000-0005-0000-0000-000092160000}"/>
    <cellStyle name="Финансовый 2 4 3 6 2" xfId="10228" xr:uid="{286FAB28-BBC4-4015-BFCE-A66013C43569}"/>
    <cellStyle name="Финансовый 2 4 3 7" xfId="5455" xr:uid="{00000000-0005-0000-0000-000093160000}"/>
    <cellStyle name="Финансовый 2 4 3 7 2" xfId="11472" xr:uid="{A737CD89-B3DD-4D08-BE09-0C8584776D3D}"/>
    <cellStyle name="Финансовый 2 4 3 8" xfId="1719" xr:uid="{00000000-0005-0000-0000-000094160000}"/>
    <cellStyle name="Финансовый 2 4 3 8 2" xfId="7740" xr:uid="{4A5D6C2E-0F05-4C57-A425-5BBCCCC8813A}"/>
    <cellStyle name="Финансовый 2 4 3 9" xfId="6707" xr:uid="{97E7FA1F-4AED-4880-974C-BFE5FB8C2263}"/>
    <cellStyle name="Финансовый 2 4 4" xfId="1091" xr:uid="{00000000-0005-0000-0000-000095160000}"/>
    <cellStyle name="Финансовый 2 4 4 2" xfId="1501" xr:uid="{00000000-0005-0000-0000-000096160000}"/>
    <cellStyle name="Финансовый 2 4 4 2 2" xfId="3582" xr:uid="{00000000-0005-0000-0000-000097160000}"/>
    <cellStyle name="Финансовый 2 4 4 2 2 2" xfId="9599" xr:uid="{70625572-02AD-4F3D-B000-EB5B647F9062}"/>
    <cellStyle name="Финансовый 2 4 4 2 3" xfId="4826" xr:uid="{00000000-0005-0000-0000-000098160000}"/>
    <cellStyle name="Финансовый 2 4 4 2 3 2" xfId="10843" xr:uid="{1A5E51F7-564E-4A74-B1CE-85AC0D67D94D}"/>
    <cellStyle name="Финансовый 2 4 4 2 4" xfId="6070" xr:uid="{00000000-0005-0000-0000-000099160000}"/>
    <cellStyle name="Финансовый 2 4 4 2 4 2" xfId="12087" xr:uid="{EE378996-3925-40AE-99F6-1F853B387FE4}"/>
    <cellStyle name="Финансовый 2 4 4 2 5" xfId="2335" xr:uid="{00000000-0005-0000-0000-00009A160000}"/>
    <cellStyle name="Финансовый 2 4 4 2 5 2" xfId="8355" xr:uid="{23863455-617B-4A23-9770-8AE2AE7E9BFD}"/>
    <cellStyle name="Финансовый 2 4 4 2 6" xfId="7527" xr:uid="{E2969B91-00F4-4EDB-9E8D-C2D7A2B3777F}"/>
    <cellStyle name="Финансовый 2 4 4 3" xfId="2746" xr:uid="{00000000-0005-0000-0000-00009B160000}"/>
    <cellStyle name="Финансовый 2 4 4 3 2" xfId="3993" xr:uid="{00000000-0005-0000-0000-00009C160000}"/>
    <cellStyle name="Финансовый 2 4 4 3 2 2" xfId="10010" xr:uid="{4300905E-58E8-491C-82BE-339DB3E05F01}"/>
    <cellStyle name="Финансовый 2 4 4 3 3" xfId="5237" xr:uid="{00000000-0005-0000-0000-00009D160000}"/>
    <cellStyle name="Финансовый 2 4 4 3 3 2" xfId="11254" xr:uid="{1AA80BAD-4184-46FA-B5BA-572A19CC368C}"/>
    <cellStyle name="Финансовый 2 4 4 3 4" xfId="6481" xr:uid="{00000000-0005-0000-0000-00009E160000}"/>
    <cellStyle name="Финансовый 2 4 4 3 4 2" xfId="12498" xr:uid="{5BAD422D-1265-4A51-8B92-82A02004F63B}"/>
    <cellStyle name="Финансовый 2 4 4 3 5" xfId="8766" xr:uid="{B1632347-D009-460A-9A6F-9EAA21487C42}"/>
    <cellStyle name="Финансовый 2 4 4 4" xfId="3171" xr:uid="{00000000-0005-0000-0000-00009F160000}"/>
    <cellStyle name="Финансовый 2 4 4 4 2" xfId="9188" xr:uid="{82A33063-E73A-4003-A9FE-CA8D565A9AA1}"/>
    <cellStyle name="Финансовый 2 4 4 5" xfId="4415" xr:uid="{00000000-0005-0000-0000-0000A0160000}"/>
    <cellStyle name="Финансовый 2 4 4 5 2" xfId="10432" xr:uid="{E906C732-6013-4C7B-BF72-9D31AD30C2E9}"/>
    <cellStyle name="Финансовый 2 4 4 6" xfId="5659" xr:uid="{00000000-0005-0000-0000-0000A1160000}"/>
    <cellStyle name="Финансовый 2 4 4 6 2" xfId="11676" xr:uid="{21AE7C15-72E4-40FB-8D10-BC81B2F6FFFB}"/>
    <cellStyle name="Финансовый 2 4 4 7" xfId="1924" xr:uid="{00000000-0005-0000-0000-0000A2160000}"/>
    <cellStyle name="Финансовый 2 4 4 7 2" xfId="7944" xr:uid="{AA2404A9-E9AB-4AFA-8B38-E5F11EE3C53A}"/>
    <cellStyle name="Финансовый 2 4 4 8" xfId="7117" xr:uid="{67566BE4-0299-491F-AFE4-93782B93FD3A}"/>
    <cellStyle name="Финансовый 2 4 5" xfId="883" xr:uid="{00000000-0005-0000-0000-0000A3160000}"/>
    <cellStyle name="Финансовый 2 4 5 2" xfId="3376" xr:uid="{00000000-0005-0000-0000-0000A4160000}"/>
    <cellStyle name="Финансовый 2 4 5 2 2" xfId="9393" xr:uid="{49821991-2E4E-45A5-A1E0-D03922D3A1C3}"/>
    <cellStyle name="Финансовый 2 4 5 3" xfId="4620" xr:uid="{00000000-0005-0000-0000-0000A5160000}"/>
    <cellStyle name="Финансовый 2 4 5 3 2" xfId="10637" xr:uid="{16C303B2-AB95-422B-A2B4-C95DCEF82602}"/>
    <cellStyle name="Финансовый 2 4 5 4" xfId="5864" xr:uid="{00000000-0005-0000-0000-0000A6160000}"/>
    <cellStyle name="Финансовый 2 4 5 4 2" xfId="11881" xr:uid="{DE48063B-770A-45E2-A4CE-45FD657A8367}"/>
    <cellStyle name="Финансовый 2 4 5 5" xfId="2129" xr:uid="{00000000-0005-0000-0000-0000A7160000}"/>
    <cellStyle name="Финансовый 2 4 5 5 2" xfId="8149" xr:uid="{8DF2B3C3-4DEC-4673-9D74-B6ED4F04D6C4}"/>
    <cellStyle name="Финансовый 2 4 5 6" xfId="6912" xr:uid="{D8D2CD03-658B-484F-AA7C-9A4862AC2790}"/>
    <cellStyle name="Финансовый 2 4 6" xfId="1296" xr:uid="{00000000-0005-0000-0000-0000A8160000}"/>
    <cellStyle name="Финансовый 2 4 6 2" xfId="3787" xr:uid="{00000000-0005-0000-0000-0000A9160000}"/>
    <cellStyle name="Финансовый 2 4 6 2 2" xfId="9804" xr:uid="{6C59AC08-4EB9-4FA1-865D-4B66A52BD647}"/>
    <cellStyle name="Финансовый 2 4 6 3" xfId="5031" xr:uid="{00000000-0005-0000-0000-0000AA160000}"/>
    <cellStyle name="Финансовый 2 4 6 3 2" xfId="11048" xr:uid="{A7760953-94C3-4A2A-B4F5-B8BEE077EAA3}"/>
    <cellStyle name="Финансовый 2 4 6 4" xfId="6275" xr:uid="{00000000-0005-0000-0000-0000AB160000}"/>
    <cellStyle name="Финансовый 2 4 6 4 2" xfId="12292" xr:uid="{AB776336-4D87-4322-AD19-5E956612F04A}"/>
    <cellStyle name="Финансовый 2 4 6 5" xfId="2540" xr:uid="{00000000-0005-0000-0000-0000AC160000}"/>
    <cellStyle name="Финансовый 2 4 6 5 2" xfId="8560" xr:uid="{A1CE69C4-029F-4D0A-B517-7B09BDD110F9}"/>
    <cellStyle name="Финансовый 2 4 6 6" xfId="7322" xr:uid="{35C0115D-A092-43DA-ADC7-3CD7CBFA4F72}"/>
    <cellStyle name="Финансовый 2 4 7" xfId="2965" xr:uid="{00000000-0005-0000-0000-0000AD160000}"/>
    <cellStyle name="Финансовый 2 4 7 2" xfId="8982" xr:uid="{7F9BC80C-5F9E-4510-9D3F-99CD65ABCE85}"/>
    <cellStyle name="Финансовый 2 4 8" xfId="4209" xr:uid="{00000000-0005-0000-0000-0000AE160000}"/>
    <cellStyle name="Финансовый 2 4 8 2" xfId="10226" xr:uid="{08FE3103-7D6E-4A61-A255-7542CF3DE716}"/>
    <cellStyle name="Финансовый 2 4 9" xfId="5453" xr:uid="{00000000-0005-0000-0000-0000AF160000}"/>
    <cellStyle name="Финансовый 2 4 9 2" xfId="11470" xr:uid="{7388D337-6A0F-4CC3-8C97-493B0BAEDEF0}"/>
    <cellStyle name="Финансовый 2 5" xfId="675" xr:uid="{00000000-0005-0000-0000-0000B0160000}"/>
    <cellStyle name="Финансовый 2 5 2" xfId="1094" xr:uid="{00000000-0005-0000-0000-0000B1160000}"/>
    <cellStyle name="Финансовый 2 5 2 2" xfId="1504" xr:uid="{00000000-0005-0000-0000-0000B2160000}"/>
    <cellStyle name="Финансовый 2 5 2 2 2" xfId="3585" xr:uid="{00000000-0005-0000-0000-0000B3160000}"/>
    <cellStyle name="Финансовый 2 5 2 2 2 2" xfId="9602" xr:uid="{F10A707F-0315-48AB-8B1A-FFBBB9662CFA}"/>
    <cellStyle name="Финансовый 2 5 2 2 3" xfId="4829" xr:uid="{00000000-0005-0000-0000-0000B4160000}"/>
    <cellStyle name="Финансовый 2 5 2 2 3 2" xfId="10846" xr:uid="{26A90B83-ADA0-4F6E-B04D-FB5E4891C015}"/>
    <cellStyle name="Финансовый 2 5 2 2 4" xfId="6073" xr:uid="{00000000-0005-0000-0000-0000B5160000}"/>
    <cellStyle name="Финансовый 2 5 2 2 4 2" xfId="12090" xr:uid="{940AAEEF-5FF2-4042-9F63-045F5C585EF0}"/>
    <cellStyle name="Финансовый 2 5 2 2 5" xfId="2338" xr:uid="{00000000-0005-0000-0000-0000B6160000}"/>
    <cellStyle name="Финансовый 2 5 2 2 5 2" xfId="8358" xr:uid="{932D5249-3D91-46E0-A602-CADFD5EF4EAD}"/>
    <cellStyle name="Финансовый 2 5 2 2 6" xfId="7530" xr:uid="{7F74AE3A-4B0E-48D5-A917-05A2138E7CD0}"/>
    <cellStyle name="Финансовый 2 5 2 3" xfId="2749" xr:uid="{00000000-0005-0000-0000-0000B7160000}"/>
    <cellStyle name="Финансовый 2 5 2 3 2" xfId="3996" xr:uid="{00000000-0005-0000-0000-0000B8160000}"/>
    <cellStyle name="Финансовый 2 5 2 3 2 2" xfId="10013" xr:uid="{0A2418CA-F66C-46DC-A4D4-BEBCD56A29C4}"/>
    <cellStyle name="Финансовый 2 5 2 3 3" xfId="5240" xr:uid="{00000000-0005-0000-0000-0000B9160000}"/>
    <cellStyle name="Финансовый 2 5 2 3 3 2" xfId="11257" xr:uid="{C13E503C-49D1-459E-85F0-FEABD81D2247}"/>
    <cellStyle name="Финансовый 2 5 2 3 4" xfId="6484" xr:uid="{00000000-0005-0000-0000-0000BA160000}"/>
    <cellStyle name="Финансовый 2 5 2 3 4 2" xfId="12501" xr:uid="{F22599F7-F334-4BF8-B40F-DEF331A6E4FB}"/>
    <cellStyle name="Финансовый 2 5 2 3 5" xfId="8769" xr:uid="{D35F9857-6EDA-4168-A9B7-9CE5817C7192}"/>
    <cellStyle name="Финансовый 2 5 2 4" xfId="3174" xr:uid="{00000000-0005-0000-0000-0000BB160000}"/>
    <cellStyle name="Финансовый 2 5 2 4 2" xfId="9191" xr:uid="{C7F87945-9735-4FE2-A777-D26195DED979}"/>
    <cellStyle name="Финансовый 2 5 2 5" xfId="4418" xr:uid="{00000000-0005-0000-0000-0000BC160000}"/>
    <cellStyle name="Финансовый 2 5 2 5 2" xfId="10435" xr:uid="{90D7F1ED-8693-4B8D-9137-25EB697E32B9}"/>
    <cellStyle name="Финансовый 2 5 2 6" xfId="5662" xr:uid="{00000000-0005-0000-0000-0000BD160000}"/>
    <cellStyle name="Финансовый 2 5 2 6 2" xfId="11679" xr:uid="{FB053471-542B-4306-8BCB-892CB018D55D}"/>
    <cellStyle name="Финансовый 2 5 2 7" xfId="1927" xr:uid="{00000000-0005-0000-0000-0000BE160000}"/>
    <cellStyle name="Финансовый 2 5 2 7 2" xfId="7947" xr:uid="{DEE5F2E2-C794-4376-AA75-B4D10ACC3A61}"/>
    <cellStyle name="Финансовый 2 5 2 8" xfId="7120" xr:uid="{573178EC-053A-4F7C-B83D-1CDC8F56A200}"/>
    <cellStyle name="Финансовый 2 5 3" xfId="886" xr:uid="{00000000-0005-0000-0000-0000BF160000}"/>
    <cellStyle name="Финансовый 2 5 3 2" xfId="3379" xr:uid="{00000000-0005-0000-0000-0000C0160000}"/>
    <cellStyle name="Финансовый 2 5 3 2 2" xfId="9396" xr:uid="{A009E3C4-D5E5-42B0-A92D-35A5D1260373}"/>
    <cellStyle name="Финансовый 2 5 3 3" xfId="4623" xr:uid="{00000000-0005-0000-0000-0000C1160000}"/>
    <cellStyle name="Финансовый 2 5 3 3 2" xfId="10640" xr:uid="{400C297F-8663-4362-BCA5-E0B9E3F6FC07}"/>
    <cellStyle name="Финансовый 2 5 3 4" xfId="5867" xr:uid="{00000000-0005-0000-0000-0000C2160000}"/>
    <cellStyle name="Финансовый 2 5 3 4 2" xfId="11884" xr:uid="{2831856B-D502-45C6-ACDB-A5DF5F7C9CED}"/>
    <cellStyle name="Финансовый 2 5 3 5" xfId="2132" xr:uid="{00000000-0005-0000-0000-0000C3160000}"/>
    <cellStyle name="Финансовый 2 5 3 5 2" xfId="8152" xr:uid="{BF72CD53-0B72-419C-B622-889D78D3263E}"/>
    <cellStyle name="Финансовый 2 5 3 6" xfId="6915" xr:uid="{97A61CB6-A9EA-495C-96BE-88EF3A6F48DB}"/>
    <cellStyle name="Финансовый 2 5 4" xfId="1299" xr:uid="{00000000-0005-0000-0000-0000C4160000}"/>
    <cellStyle name="Финансовый 2 5 4 2" xfId="3790" xr:uid="{00000000-0005-0000-0000-0000C5160000}"/>
    <cellStyle name="Финансовый 2 5 4 2 2" xfId="9807" xr:uid="{A7AAB569-1AF6-4169-B14A-04823AB8873B}"/>
    <cellStyle name="Финансовый 2 5 4 3" xfId="5034" xr:uid="{00000000-0005-0000-0000-0000C6160000}"/>
    <cellStyle name="Финансовый 2 5 4 3 2" xfId="11051" xr:uid="{83871411-B0D3-49BE-A7D3-D319E9B32364}"/>
    <cellStyle name="Финансовый 2 5 4 4" xfId="6278" xr:uid="{00000000-0005-0000-0000-0000C7160000}"/>
    <cellStyle name="Финансовый 2 5 4 4 2" xfId="12295" xr:uid="{15798D20-9A69-4DAC-8218-0C93E761D73B}"/>
    <cellStyle name="Финансовый 2 5 4 5" xfId="2543" xr:uid="{00000000-0005-0000-0000-0000C8160000}"/>
    <cellStyle name="Финансовый 2 5 4 5 2" xfId="8563" xr:uid="{B50877E3-4623-4A78-BA8B-0571C53BCDAE}"/>
    <cellStyle name="Финансовый 2 5 4 6" xfId="7325" xr:uid="{5105F65C-EC49-4EB1-9E28-8CBD6F5EFDF7}"/>
    <cellStyle name="Финансовый 2 5 5" xfId="2968" xr:uid="{00000000-0005-0000-0000-0000C9160000}"/>
    <cellStyle name="Финансовый 2 5 5 2" xfId="8985" xr:uid="{ABD33619-3D5F-414A-81F4-B21F725256F6}"/>
    <cellStyle name="Финансовый 2 5 6" xfId="4212" xr:uid="{00000000-0005-0000-0000-0000CA160000}"/>
    <cellStyle name="Финансовый 2 5 6 2" xfId="10229" xr:uid="{FD3955C3-CBFF-462C-912D-CE617A5EB466}"/>
    <cellStyle name="Финансовый 2 5 7" xfId="5456" xr:uid="{00000000-0005-0000-0000-0000CB160000}"/>
    <cellStyle name="Финансовый 2 5 7 2" xfId="11473" xr:uid="{FFDD85EE-B92A-4B7B-9ABA-EB380A4CE4B0}"/>
    <cellStyle name="Финансовый 2 5 8" xfId="1720" xr:uid="{00000000-0005-0000-0000-0000CC160000}"/>
    <cellStyle name="Финансовый 2 5 8 2" xfId="7741" xr:uid="{EE6D3B56-3837-47C3-B057-4909FB6AF9D9}"/>
    <cellStyle name="Финансовый 2 5 9" xfId="6708" xr:uid="{B1DCEC8C-E61F-4771-AE21-D05D26589DCF}"/>
    <cellStyle name="Финансовый 2 6" xfId="676" xr:uid="{00000000-0005-0000-0000-0000CD160000}"/>
    <cellStyle name="Финансовый 2 6 2" xfId="1095" xr:uid="{00000000-0005-0000-0000-0000CE160000}"/>
    <cellStyle name="Финансовый 2 6 2 2" xfId="1505" xr:uid="{00000000-0005-0000-0000-0000CF160000}"/>
    <cellStyle name="Финансовый 2 6 2 2 2" xfId="3586" xr:uid="{00000000-0005-0000-0000-0000D0160000}"/>
    <cellStyle name="Финансовый 2 6 2 2 2 2" xfId="9603" xr:uid="{40D5B186-B50C-4AF5-A760-24BD3F8FE41A}"/>
    <cellStyle name="Финансовый 2 6 2 2 3" xfId="4830" xr:uid="{00000000-0005-0000-0000-0000D1160000}"/>
    <cellStyle name="Финансовый 2 6 2 2 3 2" xfId="10847" xr:uid="{A8922EFA-7DC7-4FD9-993F-44B07BA9260D}"/>
    <cellStyle name="Финансовый 2 6 2 2 4" xfId="6074" xr:uid="{00000000-0005-0000-0000-0000D2160000}"/>
    <cellStyle name="Финансовый 2 6 2 2 4 2" xfId="12091" xr:uid="{B02C402D-4217-418A-A3D7-A3ED65ED2A38}"/>
    <cellStyle name="Финансовый 2 6 2 2 5" xfId="2339" xr:uid="{00000000-0005-0000-0000-0000D3160000}"/>
    <cellStyle name="Финансовый 2 6 2 2 5 2" xfId="8359" xr:uid="{20390547-754B-4303-9132-2C3CF1A1AB11}"/>
    <cellStyle name="Финансовый 2 6 2 2 6" xfId="7531" xr:uid="{060595A5-6160-4A87-9D9F-4D635E64FA8A}"/>
    <cellStyle name="Финансовый 2 6 2 3" xfId="2750" xr:uid="{00000000-0005-0000-0000-0000D4160000}"/>
    <cellStyle name="Финансовый 2 6 2 3 2" xfId="3997" xr:uid="{00000000-0005-0000-0000-0000D5160000}"/>
    <cellStyle name="Финансовый 2 6 2 3 2 2" xfId="10014" xr:uid="{99E5C6A3-89BC-41CA-B88A-091C18132D8F}"/>
    <cellStyle name="Финансовый 2 6 2 3 3" xfId="5241" xr:uid="{00000000-0005-0000-0000-0000D6160000}"/>
    <cellStyle name="Финансовый 2 6 2 3 3 2" xfId="11258" xr:uid="{A8B347E1-A84F-469F-84F2-953E3405F5D8}"/>
    <cellStyle name="Финансовый 2 6 2 3 4" xfId="6485" xr:uid="{00000000-0005-0000-0000-0000D7160000}"/>
    <cellStyle name="Финансовый 2 6 2 3 4 2" xfId="12502" xr:uid="{CDDC25F8-098E-4934-A9E4-CBD93D781457}"/>
    <cellStyle name="Финансовый 2 6 2 3 5" xfId="8770" xr:uid="{0FB962B5-466A-4D68-AC0B-1CFC34AF739F}"/>
    <cellStyle name="Финансовый 2 6 2 4" xfId="3175" xr:uid="{00000000-0005-0000-0000-0000D8160000}"/>
    <cellStyle name="Финансовый 2 6 2 4 2" xfId="9192" xr:uid="{BA3C4DFB-A46F-4597-8EAC-1987DECBE090}"/>
    <cellStyle name="Финансовый 2 6 2 5" xfId="4419" xr:uid="{00000000-0005-0000-0000-0000D9160000}"/>
    <cellStyle name="Финансовый 2 6 2 5 2" xfId="10436" xr:uid="{FA87F2B9-8D8F-4B06-8FAA-86A46F895E50}"/>
    <cellStyle name="Финансовый 2 6 2 6" xfId="5663" xr:uid="{00000000-0005-0000-0000-0000DA160000}"/>
    <cellStyle name="Финансовый 2 6 2 6 2" xfId="11680" xr:uid="{3767CE1A-E5EF-443E-98DB-3B6730546B30}"/>
    <cellStyle name="Финансовый 2 6 2 7" xfId="1928" xr:uid="{00000000-0005-0000-0000-0000DB160000}"/>
    <cellStyle name="Финансовый 2 6 2 7 2" xfId="7948" xr:uid="{445C7CC2-DE9E-43DF-96E3-9CE50D527BC3}"/>
    <cellStyle name="Финансовый 2 6 2 8" xfId="7121" xr:uid="{53668ECE-DB6C-4E7D-A5B3-267EFB46EADA}"/>
    <cellStyle name="Финансовый 2 6 3" xfId="887" xr:uid="{00000000-0005-0000-0000-0000DC160000}"/>
    <cellStyle name="Финансовый 2 6 3 2" xfId="3380" xr:uid="{00000000-0005-0000-0000-0000DD160000}"/>
    <cellStyle name="Финансовый 2 6 3 2 2" xfId="9397" xr:uid="{18C1FF0C-CDC5-4FF3-B6E2-8F6969E22CD8}"/>
    <cellStyle name="Финансовый 2 6 3 3" xfId="4624" xr:uid="{00000000-0005-0000-0000-0000DE160000}"/>
    <cellStyle name="Финансовый 2 6 3 3 2" xfId="10641" xr:uid="{13850AEB-F31F-4EB5-A6F8-8F5886C835CF}"/>
    <cellStyle name="Финансовый 2 6 3 4" xfId="5868" xr:uid="{00000000-0005-0000-0000-0000DF160000}"/>
    <cellStyle name="Финансовый 2 6 3 4 2" xfId="11885" xr:uid="{28052668-2D9E-420F-B6DF-E8702BFB359F}"/>
    <cellStyle name="Финансовый 2 6 3 5" xfId="2133" xr:uid="{00000000-0005-0000-0000-0000E0160000}"/>
    <cellStyle name="Финансовый 2 6 3 5 2" xfId="8153" xr:uid="{96F32CCF-2412-4951-ABEF-7B62EB38E8DC}"/>
    <cellStyle name="Финансовый 2 6 3 6" xfId="6916" xr:uid="{CE7070AE-09BF-4B50-9B27-3D3B65DE402C}"/>
    <cellStyle name="Финансовый 2 6 4" xfId="1300" xr:uid="{00000000-0005-0000-0000-0000E1160000}"/>
    <cellStyle name="Финансовый 2 6 4 2" xfId="3791" xr:uid="{00000000-0005-0000-0000-0000E2160000}"/>
    <cellStyle name="Финансовый 2 6 4 2 2" xfId="9808" xr:uid="{9688352D-EFA0-4D0D-87BF-58F7E1FD04CB}"/>
    <cellStyle name="Финансовый 2 6 4 3" xfId="5035" xr:uid="{00000000-0005-0000-0000-0000E3160000}"/>
    <cellStyle name="Финансовый 2 6 4 3 2" xfId="11052" xr:uid="{0260275D-2C8D-497B-8AC3-2CFAB4E127B0}"/>
    <cellStyle name="Финансовый 2 6 4 4" xfId="6279" xr:uid="{00000000-0005-0000-0000-0000E4160000}"/>
    <cellStyle name="Финансовый 2 6 4 4 2" xfId="12296" xr:uid="{2CE0D820-E422-44D3-B8A9-817156B5D06C}"/>
    <cellStyle name="Финансовый 2 6 4 5" xfId="2544" xr:uid="{00000000-0005-0000-0000-0000E5160000}"/>
    <cellStyle name="Финансовый 2 6 4 5 2" xfId="8564" xr:uid="{FCC7EE99-83BA-42C5-9FE4-61CFC205BEB1}"/>
    <cellStyle name="Финансовый 2 6 4 6" xfId="7326" xr:uid="{3CDE2286-1EE3-47CB-8FC7-5842EA347203}"/>
    <cellStyle name="Финансовый 2 6 5" xfId="2969" xr:uid="{00000000-0005-0000-0000-0000E6160000}"/>
    <cellStyle name="Финансовый 2 6 5 2" xfId="8986" xr:uid="{E2414ED0-051D-46F4-9F0D-E72214F35BC4}"/>
    <cellStyle name="Финансовый 2 6 6" xfId="4213" xr:uid="{00000000-0005-0000-0000-0000E7160000}"/>
    <cellStyle name="Финансовый 2 6 6 2" xfId="10230" xr:uid="{7D473F42-3513-4713-94EC-39AA9806953F}"/>
    <cellStyle name="Финансовый 2 6 7" xfId="5457" xr:uid="{00000000-0005-0000-0000-0000E8160000}"/>
    <cellStyle name="Финансовый 2 6 7 2" xfId="11474" xr:uid="{E3515000-0395-4172-A034-2ED4B0B698AE}"/>
    <cellStyle name="Финансовый 2 6 8" xfId="1721" xr:uid="{00000000-0005-0000-0000-0000E9160000}"/>
    <cellStyle name="Финансовый 2 6 8 2" xfId="7742" xr:uid="{E7A57785-A47A-491D-A202-E591206C0784}"/>
    <cellStyle name="Финансовый 2 6 9" xfId="6709" xr:uid="{9ABC9D24-7E8B-4178-84D7-D3A5B5AE1FE1}"/>
    <cellStyle name="Финансовый 2 7" xfId="677" xr:uid="{00000000-0005-0000-0000-0000EA160000}"/>
    <cellStyle name="Финансовый 2 7 2" xfId="1096" xr:uid="{00000000-0005-0000-0000-0000EB160000}"/>
    <cellStyle name="Финансовый 2 7 2 2" xfId="1506" xr:uid="{00000000-0005-0000-0000-0000EC160000}"/>
    <cellStyle name="Финансовый 2 7 2 2 2" xfId="3587" xr:uid="{00000000-0005-0000-0000-0000ED160000}"/>
    <cellStyle name="Финансовый 2 7 2 2 2 2" xfId="9604" xr:uid="{77AD0613-B907-4157-8F90-2CC3C4FAC28A}"/>
    <cellStyle name="Финансовый 2 7 2 2 3" xfId="4831" xr:uid="{00000000-0005-0000-0000-0000EE160000}"/>
    <cellStyle name="Финансовый 2 7 2 2 3 2" xfId="10848" xr:uid="{657D96F8-7C2C-4E4E-86C4-F1460BF65FA9}"/>
    <cellStyle name="Финансовый 2 7 2 2 4" xfId="6075" xr:uid="{00000000-0005-0000-0000-0000EF160000}"/>
    <cellStyle name="Финансовый 2 7 2 2 4 2" xfId="12092" xr:uid="{01AA2852-E8F0-4C93-ABB0-331CF1AF858B}"/>
    <cellStyle name="Финансовый 2 7 2 2 5" xfId="2340" xr:uid="{00000000-0005-0000-0000-0000F0160000}"/>
    <cellStyle name="Финансовый 2 7 2 2 5 2" xfId="8360" xr:uid="{8A31C84B-C2D4-49C9-B08C-C9155FC81C26}"/>
    <cellStyle name="Финансовый 2 7 2 2 6" xfId="7532" xr:uid="{0D44D284-017D-4320-9DDB-5D05E19140AF}"/>
    <cellStyle name="Финансовый 2 7 2 3" xfId="2751" xr:uid="{00000000-0005-0000-0000-0000F1160000}"/>
    <cellStyle name="Финансовый 2 7 2 3 2" xfId="3998" xr:uid="{00000000-0005-0000-0000-0000F2160000}"/>
    <cellStyle name="Финансовый 2 7 2 3 2 2" xfId="10015" xr:uid="{5E17557D-8F33-441F-A048-8D306F08CDBA}"/>
    <cellStyle name="Финансовый 2 7 2 3 3" xfId="5242" xr:uid="{00000000-0005-0000-0000-0000F3160000}"/>
    <cellStyle name="Финансовый 2 7 2 3 3 2" xfId="11259" xr:uid="{B3DAB515-C90E-4C60-8290-6A1A1119A74B}"/>
    <cellStyle name="Финансовый 2 7 2 3 4" xfId="6486" xr:uid="{00000000-0005-0000-0000-0000F4160000}"/>
    <cellStyle name="Финансовый 2 7 2 3 4 2" xfId="12503" xr:uid="{3D6A051A-A1F5-449A-B486-18F207F6DB63}"/>
    <cellStyle name="Финансовый 2 7 2 3 5" xfId="8771" xr:uid="{634031F0-D6C6-4291-A641-24E7A8FB183B}"/>
    <cellStyle name="Финансовый 2 7 2 4" xfId="3176" xr:uid="{00000000-0005-0000-0000-0000F5160000}"/>
    <cellStyle name="Финансовый 2 7 2 4 2" xfId="9193" xr:uid="{04BE1F44-5A28-438A-B433-99B077A5CB9D}"/>
    <cellStyle name="Финансовый 2 7 2 5" xfId="4420" xr:uid="{00000000-0005-0000-0000-0000F6160000}"/>
    <cellStyle name="Финансовый 2 7 2 5 2" xfId="10437" xr:uid="{68F69A95-6143-41D6-8B1A-AF6406F01ACD}"/>
    <cellStyle name="Финансовый 2 7 2 6" xfId="5664" xr:uid="{00000000-0005-0000-0000-0000F7160000}"/>
    <cellStyle name="Финансовый 2 7 2 6 2" xfId="11681" xr:uid="{0A0B501B-15BD-4292-90B1-DF4418C732F8}"/>
    <cellStyle name="Финансовый 2 7 2 7" xfId="1929" xr:uid="{00000000-0005-0000-0000-0000F8160000}"/>
    <cellStyle name="Финансовый 2 7 2 7 2" xfId="7949" xr:uid="{38FCF9D8-99DE-4689-99E4-BFA92858BADE}"/>
    <cellStyle name="Финансовый 2 7 2 8" xfId="7122" xr:uid="{44F50D9E-4909-4B2D-B7C8-B2911639607B}"/>
    <cellStyle name="Финансовый 2 7 3" xfId="888" xr:uid="{00000000-0005-0000-0000-0000F9160000}"/>
    <cellStyle name="Финансовый 2 7 3 2" xfId="3381" xr:uid="{00000000-0005-0000-0000-0000FA160000}"/>
    <cellStyle name="Финансовый 2 7 3 2 2" xfId="9398" xr:uid="{6225A776-1DA9-40BE-8BBE-C1EB16A68529}"/>
    <cellStyle name="Финансовый 2 7 3 3" xfId="4625" xr:uid="{00000000-0005-0000-0000-0000FB160000}"/>
    <cellStyle name="Финансовый 2 7 3 3 2" xfId="10642" xr:uid="{F44A9E5D-BAFB-4B40-8B35-618B9EFB9DBA}"/>
    <cellStyle name="Финансовый 2 7 3 4" xfId="5869" xr:uid="{00000000-0005-0000-0000-0000FC160000}"/>
    <cellStyle name="Финансовый 2 7 3 4 2" xfId="11886" xr:uid="{D18BCCDC-9DC9-4DB9-88FD-FD80E220C13E}"/>
    <cellStyle name="Финансовый 2 7 3 5" xfId="2134" xr:uid="{00000000-0005-0000-0000-0000FD160000}"/>
    <cellStyle name="Финансовый 2 7 3 5 2" xfId="8154" xr:uid="{97042277-ABD9-4B5D-A706-A307E0DCC8B5}"/>
    <cellStyle name="Финансовый 2 7 3 6" xfId="6917" xr:uid="{4AF92221-E5EE-4F9B-93CE-5EBCA4E86D03}"/>
    <cellStyle name="Финансовый 2 7 4" xfId="1301" xr:uid="{00000000-0005-0000-0000-0000FE160000}"/>
    <cellStyle name="Финансовый 2 7 4 2" xfId="3792" xr:uid="{00000000-0005-0000-0000-0000FF160000}"/>
    <cellStyle name="Финансовый 2 7 4 2 2" xfId="9809" xr:uid="{FC26DFAE-8817-42DD-B726-CC04303D3BBF}"/>
    <cellStyle name="Финансовый 2 7 4 3" xfId="5036" xr:uid="{00000000-0005-0000-0000-000000170000}"/>
    <cellStyle name="Финансовый 2 7 4 3 2" xfId="11053" xr:uid="{9E1BA6DE-40C5-4144-9FDD-09465FEE0C43}"/>
    <cellStyle name="Финансовый 2 7 4 4" xfId="6280" xr:uid="{00000000-0005-0000-0000-000001170000}"/>
    <cellStyle name="Финансовый 2 7 4 4 2" xfId="12297" xr:uid="{5AF99A96-C8F1-4EBC-BAA4-3B4AD306B477}"/>
    <cellStyle name="Финансовый 2 7 4 5" xfId="2545" xr:uid="{00000000-0005-0000-0000-000002170000}"/>
    <cellStyle name="Финансовый 2 7 4 5 2" xfId="8565" xr:uid="{D9048279-0E0F-40BE-990E-6BF3DB57DCCE}"/>
    <cellStyle name="Финансовый 2 7 4 6" xfId="7327" xr:uid="{C2603332-8780-4E9D-BEBC-95D09A4DB7FF}"/>
    <cellStyle name="Финансовый 2 7 5" xfId="2970" xr:uid="{00000000-0005-0000-0000-000003170000}"/>
    <cellStyle name="Финансовый 2 7 5 2" xfId="8987" xr:uid="{58D656DB-D598-4682-B378-26212E2E2583}"/>
    <cellStyle name="Финансовый 2 7 6" xfId="4214" xr:uid="{00000000-0005-0000-0000-000004170000}"/>
    <cellStyle name="Финансовый 2 7 6 2" xfId="10231" xr:uid="{5DF22C33-9DE0-4477-942A-69E0CCDC7E19}"/>
    <cellStyle name="Финансовый 2 7 7" xfId="5458" xr:uid="{00000000-0005-0000-0000-000005170000}"/>
    <cellStyle name="Финансовый 2 7 7 2" xfId="11475" xr:uid="{9DB34227-136C-44A4-8363-E07369195B5C}"/>
    <cellStyle name="Финансовый 2 7 8" xfId="1722" xr:uid="{00000000-0005-0000-0000-000006170000}"/>
    <cellStyle name="Финансовый 2 7 8 2" xfId="7743" xr:uid="{6EB182C5-3BDD-4008-B70B-637DC7BF9C9C}"/>
    <cellStyle name="Финансовый 2 7 9" xfId="6710" xr:uid="{1A5FF0DC-B644-4C6B-9C3B-E24A348998DE}"/>
    <cellStyle name="Финансовый 2 8" xfId="678" xr:uid="{00000000-0005-0000-0000-000007170000}"/>
    <cellStyle name="Финансовый 2 8 2" xfId="6711" xr:uid="{8ACD827E-0AE2-447B-A3FE-B93B7E36B1C6}"/>
    <cellStyle name="Финансовый 2 9" xfId="926" xr:uid="{00000000-0005-0000-0000-000008170000}"/>
    <cellStyle name="Финансовый 2 9 2" xfId="1336" xr:uid="{00000000-0005-0000-0000-000009170000}"/>
    <cellStyle name="Финансовый 2 9 2 2" xfId="3417" xr:uid="{00000000-0005-0000-0000-00000A170000}"/>
    <cellStyle name="Финансовый 2 9 2 2 2" xfId="9434" xr:uid="{5F19CC1C-B259-4688-B693-551AFC373762}"/>
    <cellStyle name="Финансовый 2 9 2 3" xfId="4661" xr:uid="{00000000-0005-0000-0000-00000B170000}"/>
    <cellStyle name="Финансовый 2 9 2 3 2" xfId="10678" xr:uid="{FC5F784E-F670-4970-9FD6-0EF5721C238A}"/>
    <cellStyle name="Финансовый 2 9 2 4" xfId="5905" xr:uid="{00000000-0005-0000-0000-00000C170000}"/>
    <cellStyle name="Финансовый 2 9 2 4 2" xfId="11922" xr:uid="{56B52DBE-A7F7-4A8B-9BAA-6DE7D9262335}"/>
    <cellStyle name="Финансовый 2 9 2 5" xfId="2170" xr:uid="{00000000-0005-0000-0000-00000D170000}"/>
    <cellStyle name="Финансовый 2 9 2 5 2" xfId="8190" xr:uid="{9312D4D1-4651-44A0-ACAA-FE262C0D1CF5}"/>
    <cellStyle name="Финансовый 2 9 2 6" xfId="7362" xr:uid="{DD67231D-F870-49DD-A66F-8D0A6B2DEC36}"/>
    <cellStyle name="Финансовый 2 9 3" xfId="2581" xr:uid="{00000000-0005-0000-0000-00000E170000}"/>
    <cellStyle name="Финансовый 2 9 3 2" xfId="3828" xr:uid="{00000000-0005-0000-0000-00000F170000}"/>
    <cellStyle name="Финансовый 2 9 3 2 2" xfId="9845" xr:uid="{EDD7CE71-A56C-42E4-B94C-8D462E4C598D}"/>
    <cellStyle name="Финансовый 2 9 3 3" xfId="5072" xr:uid="{00000000-0005-0000-0000-000010170000}"/>
    <cellStyle name="Финансовый 2 9 3 3 2" xfId="11089" xr:uid="{CD1C43C3-A988-440B-BC11-1CAA67A1C225}"/>
    <cellStyle name="Финансовый 2 9 3 4" xfId="6316" xr:uid="{00000000-0005-0000-0000-000011170000}"/>
    <cellStyle name="Финансовый 2 9 3 4 2" xfId="12333" xr:uid="{52C75CE2-82D2-44A9-BE1D-66DD1F2009D5}"/>
    <cellStyle name="Финансовый 2 9 3 5" xfId="8601" xr:uid="{54B80D36-A333-4B86-9DBD-85BC4B29E3FD}"/>
    <cellStyle name="Финансовый 2 9 4" xfId="3006" xr:uid="{00000000-0005-0000-0000-000012170000}"/>
    <cellStyle name="Финансовый 2 9 4 2" xfId="9023" xr:uid="{22A9552E-65EF-44E5-BCE4-92C553F1454A}"/>
    <cellStyle name="Финансовый 2 9 5" xfId="4250" xr:uid="{00000000-0005-0000-0000-000013170000}"/>
    <cellStyle name="Финансовый 2 9 5 2" xfId="10267" xr:uid="{D6C4049B-90F6-4639-8BE2-73840ADE4C6A}"/>
    <cellStyle name="Финансовый 2 9 6" xfId="5494" xr:uid="{00000000-0005-0000-0000-000014170000}"/>
    <cellStyle name="Финансовый 2 9 6 2" xfId="11511" xr:uid="{F4E74DBA-7BA6-4E33-92F5-92C1A3C5410B}"/>
    <cellStyle name="Финансовый 2 9 7" xfId="1759" xr:uid="{00000000-0005-0000-0000-000015170000}"/>
    <cellStyle name="Финансовый 2 9 7 2" xfId="7779" xr:uid="{521B5DC4-6BFD-4128-93AA-06A1F5088BDE}"/>
    <cellStyle name="Финансовый 2 9 8" xfId="6952" xr:uid="{082F5F70-B07D-48DA-A4A5-6A66A8992B4B}"/>
    <cellStyle name="Финансовый 3" xfId="119" xr:uid="{00000000-0005-0000-0000-000016170000}"/>
    <cellStyle name="Финансовый 3 10" xfId="1133" xr:uid="{00000000-0005-0000-0000-000017170000}"/>
    <cellStyle name="Финансовый 3 10 2" xfId="3624" xr:uid="{00000000-0005-0000-0000-000018170000}"/>
    <cellStyle name="Финансовый 3 10 2 2" xfId="9641" xr:uid="{A0CEA7C7-554F-4070-A107-B62F7BCBF49C}"/>
    <cellStyle name="Финансовый 3 10 3" xfId="4868" xr:uid="{00000000-0005-0000-0000-000019170000}"/>
    <cellStyle name="Финансовый 3 10 3 2" xfId="10885" xr:uid="{7294AEC9-DF4C-40FF-A720-6DEB34FA261E}"/>
    <cellStyle name="Финансовый 3 10 4" xfId="6112" xr:uid="{00000000-0005-0000-0000-00001A170000}"/>
    <cellStyle name="Финансовый 3 10 4 2" xfId="12129" xr:uid="{8947A382-F2BE-4AF6-B7C5-FACF41D32224}"/>
    <cellStyle name="Финансовый 3 10 5" xfId="2377" xr:uid="{00000000-0005-0000-0000-00001B170000}"/>
    <cellStyle name="Финансовый 3 10 5 2" xfId="8397" xr:uid="{9B8A4C4A-92E9-47D1-A758-C0A389458F96}"/>
    <cellStyle name="Финансовый 3 10 6" xfId="7159" xr:uid="{08B6D657-D21D-4E47-8621-F6BC9697FBD3}"/>
    <cellStyle name="Финансовый 3 11" xfId="2802" xr:uid="{00000000-0005-0000-0000-00001C170000}"/>
    <cellStyle name="Финансовый 3 11 2" xfId="8819" xr:uid="{63FEFE50-1DD3-4704-8DD5-CA8E0F3810F3}"/>
    <cellStyle name="Финансовый 3 12" xfId="4046" xr:uid="{00000000-0005-0000-0000-00001D170000}"/>
    <cellStyle name="Финансовый 3 12 2" xfId="10063" xr:uid="{6F5EB99E-0084-45E4-BB4F-1AF4BFD6AD85}"/>
    <cellStyle name="Финансовый 3 13" xfId="5290" xr:uid="{00000000-0005-0000-0000-00001E170000}"/>
    <cellStyle name="Финансовый 3 13 2" xfId="11307" xr:uid="{BA6DD0D3-884D-43EE-B173-32AA172CA373}"/>
    <cellStyle name="Финансовый 3 14" xfId="1554" xr:uid="{00000000-0005-0000-0000-00001F170000}"/>
    <cellStyle name="Финансовый 3 14 2" xfId="7575" xr:uid="{F0D264D8-8476-4A24-ABFA-9E46AFB29FE1}"/>
    <cellStyle name="Финансовый 3 15" xfId="6542" xr:uid="{D4411537-CC2D-4D37-BD07-CD306E4E1239}"/>
    <cellStyle name="Финансовый 3 2" xfId="679" xr:uid="{00000000-0005-0000-0000-000020170000}"/>
    <cellStyle name="Финансовый 3 2 10" xfId="5459" xr:uid="{00000000-0005-0000-0000-000021170000}"/>
    <cellStyle name="Финансовый 3 2 10 2" xfId="11476" xr:uid="{A0DFBB94-71BB-4ED1-93D3-BBF17D6BE9CF}"/>
    <cellStyle name="Финансовый 3 2 11" xfId="1723" xr:uid="{00000000-0005-0000-0000-000022170000}"/>
    <cellStyle name="Финансовый 3 2 11 2" xfId="7744" xr:uid="{706C34FE-4D2F-4746-B77A-B62C7E648ACE}"/>
    <cellStyle name="Финансовый 3 2 12" xfId="6712" xr:uid="{63B49879-446A-4043-A429-1E894DB95A28}"/>
    <cellStyle name="Финансовый 3 2 2" xfId="680" xr:uid="{00000000-0005-0000-0000-000023170000}"/>
    <cellStyle name="Финансовый 3 2 2 10" xfId="1724" xr:uid="{00000000-0005-0000-0000-000024170000}"/>
    <cellStyle name="Финансовый 3 2 2 10 2" xfId="7745" xr:uid="{B3D48F79-01F9-47CE-B961-071BD1BFA758}"/>
    <cellStyle name="Финансовый 3 2 2 11" xfId="6713" xr:uid="{F93D830E-B828-4500-8DE0-0439B3961795}"/>
    <cellStyle name="Финансовый 3 2 2 2" xfId="681" xr:uid="{00000000-0005-0000-0000-000025170000}"/>
    <cellStyle name="Финансовый 3 2 2 2 2" xfId="1099" xr:uid="{00000000-0005-0000-0000-000026170000}"/>
    <cellStyle name="Финансовый 3 2 2 2 2 2" xfId="1509" xr:uid="{00000000-0005-0000-0000-000027170000}"/>
    <cellStyle name="Финансовый 3 2 2 2 2 2 2" xfId="3590" xr:uid="{00000000-0005-0000-0000-000028170000}"/>
    <cellStyle name="Финансовый 3 2 2 2 2 2 2 2" xfId="9607" xr:uid="{46FED4BF-CF3B-443B-BAC0-831AD6D639D1}"/>
    <cellStyle name="Финансовый 3 2 2 2 2 2 3" xfId="4834" xr:uid="{00000000-0005-0000-0000-000029170000}"/>
    <cellStyle name="Финансовый 3 2 2 2 2 2 3 2" xfId="10851" xr:uid="{3A591149-C071-4643-A32D-6B76FF91CC2B}"/>
    <cellStyle name="Финансовый 3 2 2 2 2 2 4" xfId="6078" xr:uid="{00000000-0005-0000-0000-00002A170000}"/>
    <cellStyle name="Финансовый 3 2 2 2 2 2 4 2" xfId="12095" xr:uid="{8D0C64F5-60BC-488F-B719-C2F61CA949E6}"/>
    <cellStyle name="Финансовый 3 2 2 2 2 2 5" xfId="2343" xr:uid="{00000000-0005-0000-0000-00002B170000}"/>
    <cellStyle name="Финансовый 3 2 2 2 2 2 5 2" xfId="8363" xr:uid="{7BE318EF-BFE0-4281-94B8-AAE1A1785443}"/>
    <cellStyle name="Финансовый 3 2 2 2 2 2 6" xfId="7535" xr:uid="{0CF839BB-16D1-4FDF-B984-6C560D509C4E}"/>
    <cellStyle name="Финансовый 3 2 2 2 2 3" xfId="2754" xr:uid="{00000000-0005-0000-0000-00002C170000}"/>
    <cellStyle name="Финансовый 3 2 2 2 2 3 2" xfId="4001" xr:uid="{00000000-0005-0000-0000-00002D170000}"/>
    <cellStyle name="Финансовый 3 2 2 2 2 3 2 2" xfId="10018" xr:uid="{3AC368E5-D66C-47AE-A642-5899208EF464}"/>
    <cellStyle name="Финансовый 3 2 2 2 2 3 3" xfId="5245" xr:uid="{00000000-0005-0000-0000-00002E170000}"/>
    <cellStyle name="Финансовый 3 2 2 2 2 3 3 2" xfId="11262" xr:uid="{CE90B3A6-ABFB-482C-A19E-837669DCC1D3}"/>
    <cellStyle name="Финансовый 3 2 2 2 2 3 4" xfId="6489" xr:uid="{00000000-0005-0000-0000-00002F170000}"/>
    <cellStyle name="Финансовый 3 2 2 2 2 3 4 2" xfId="12506" xr:uid="{601F9BF5-3692-4460-998D-72B587B4E322}"/>
    <cellStyle name="Финансовый 3 2 2 2 2 3 5" xfId="8774" xr:uid="{6303A59F-4EA5-4BC3-B907-49750EBD9C96}"/>
    <cellStyle name="Финансовый 3 2 2 2 2 4" xfId="3179" xr:uid="{00000000-0005-0000-0000-000030170000}"/>
    <cellStyle name="Финансовый 3 2 2 2 2 4 2" xfId="9196" xr:uid="{A71FC499-E7F4-4779-8D3F-513FB08F72FD}"/>
    <cellStyle name="Финансовый 3 2 2 2 2 5" xfId="4423" xr:uid="{00000000-0005-0000-0000-000031170000}"/>
    <cellStyle name="Финансовый 3 2 2 2 2 5 2" xfId="10440" xr:uid="{92FF6BBC-65F5-4483-96EC-117E92811BDE}"/>
    <cellStyle name="Финансовый 3 2 2 2 2 6" xfId="5667" xr:uid="{00000000-0005-0000-0000-000032170000}"/>
    <cellStyle name="Финансовый 3 2 2 2 2 6 2" xfId="11684" xr:uid="{F6CC0C04-F61F-4BF3-9C94-FF7D22C2C7E9}"/>
    <cellStyle name="Финансовый 3 2 2 2 2 7" xfId="1932" xr:uid="{00000000-0005-0000-0000-000033170000}"/>
    <cellStyle name="Финансовый 3 2 2 2 2 7 2" xfId="7952" xr:uid="{1DC97AF9-DFD5-4892-AB69-CA25580D5F05}"/>
    <cellStyle name="Финансовый 3 2 2 2 2 8" xfId="7125" xr:uid="{8DA53EE3-6C0B-4DB2-AD4C-DCB387E2E650}"/>
    <cellStyle name="Финансовый 3 2 2 2 3" xfId="891" xr:uid="{00000000-0005-0000-0000-000034170000}"/>
    <cellStyle name="Финансовый 3 2 2 2 3 2" xfId="3384" xr:uid="{00000000-0005-0000-0000-000035170000}"/>
    <cellStyle name="Финансовый 3 2 2 2 3 2 2" xfId="9401" xr:uid="{102F51C7-D25A-48BC-8A00-EB9B2993C8EC}"/>
    <cellStyle name="Финансовый 3 2 2 2 3 3" xfId="4628" xr:uid="{00000000-0005-0000-0000-000036170000}"/>
    <cellStyle name="Финансовый 3 2 2 2 3 3 2" xfId="10645" xr:uid="{7766163F-D17D-4E57-B434-0BAB4FA81B31}"/>
    <cellStyle name="Финансовый 3 2 2 2 3 4" xfId="5872" xr:uid="{00000000-0005-0000-0000-000037170000}"/>
    <cellStyle name="Финансовый 3 2 2 2 3 4 2" xfId="11889" xr:uid="{9EF12A2F-F446-4427-9CB2-B2095E431A53}"/>
    <cellStyle name="Финансовый 3 2 2 2 3 5" xfId="2137" xr:uid="{00000000-0005-0000-0000-000038170000}"/>
    <cellStyle name="Финансовый 3 2 2 2 3 5 2" xfId="8157" xr:uid="{1ADCA96E-2AF8-4CA2-B577-8F9D8BB93310}"/>
    <cellStyle name="Финансовый 3 2 2 2 3 6" xfId="6920" xr:uid="{897C22AD-4CA2-452C-94F2-0CF9633D1246}"/>
    <cellStyle name="Финансовый 3 2 2 2 4" xfId="1304" xr:uid="{00000000-0005-0000-0000-000039170000}"/>
    <cellStyle name="Финансовый 3 2 2 2 4 2" xfId="3795" xr:uid="{00000000-0005-0000-0000-00003A170000}"/>
    <cellStyle name="Финансовый 3 2 2 2 4 2 2" xfId="9812" xr:uid="{28CE11CC-756A-4F0D-9BC5-C8B60BA15EED}"/>
    <cellStyle name="Финансовый 3 2 2 2 4 3" xfId="5039" xr:uid="{00000000-0005-0000-0000-00003B170000}"/>
    <cellStyle name="Финансовый 3 2 2 2 4 3 2" xfId="11056" xr:uid="{202400F8-3C88-4F40-B006-7F3597496F17}"/>
    <cellStyle name="Финансовый 3 2 2 2 4 4" xfId="6283" xr:uid="{00000000-0005-0000-0000-00003C170000}"/>
    <cellStyle name="Финансовый 3 2 2 2 4 4 2" xfId="12300" xr:uid="{645B77D3-5513-4AE8-A888-95B2FF8177D9}"/>
    <cellStyle name="Финансовый 3 2 2 2 4 5" xfId="2548" xr:uid="{00000000-0005-0000-0000-00003D170000}"/>
    <cellStyle name="Финансовый 3 2 2 2 4 5 2" xfId="8568" xr:uid="{745CBD19-4933-4363-9EC4-6AEA2B409B5E}"/>
    <cellStyle name="Финансовый 3 2 2 2 4 6" xfId="7330" xr:uid="{AF77437F-E283-4B01-B31A-35F0AA09B3DC}"/>
    <cellStyle name="Финансовый 3 2 2 2 5" xfId="2973" xr:uid="{00000000-0005-0000-0000-00003E170000}"/>
    <cellStyle name="Финансовый 3 2 2 2 5 2" xfId="8990" xr:uid="{0A281E8D-47EA-4708-A043-FBCC875E042D}"/>
    <cellStyle name="Финансовый 3 2 2 2 6" xfId="4217" xr:uid="{00000000-0005-0000-0000-00003F170000}"/>
    <cellStyle name="Финансовый 3 2 2 2 6 2" xfId="10234" xr:uid="{F1B0EC4A-EC9E-4137-9CAB-F91D24AB47B1}"/>
    <cellStyle name="Финансовый 3 2 2 2 7" xfId="5461" xr:uid="{00000000-0005-0000-0000-000040170000}"/>
    <cellStyle name="Финансовый 3 2 2 2 7 2" xfId="11478" xr:uid="{C6DC1691-B8C2-4AEE-8A32-9917EB2DBF87}"/>
    <cellStyle name="Финансовый 3 2 2 2 8" xfId="1725" xr:uid="{00000000-0005-0000-0000-000041170000}"/>
    <cellStyle name="Финансовый 3 2 2 2 8 2" xfId="7746" xr:uid="{C8C3CCD7-6CEE-45A6-86C0-823AB6F84E36}"/>
    <cellStyle name="Финансовый 3 2 2 2 9" xfId="6714" xr:uid="{0A8499C6-4C4F-4D76-9E2C-CB95EC42392E}"/>
    <cellStyle name="Финансовый 3 2 2 3" xfId="682" xr:uid="{00000000-0005-0000-0000-000042170000}"/>
    <cellStyle name="Финансовый 3 2 2 3 2" xfId="1100" xr:uid="{00000000-0005-0000-0000-000043170000}"/>
    <cellStyle name="Финансовый 3 2 2 3 2 2" xfId="1510" xr:uid="{00000000-0005-0000-0000-000044170000}"/>
    <cellStyle name="Финансовый 3 2 2 3 2 2 2" xfId="3591" xr:uid="{00000000-0005-0000-0000-000045170000}"/>
    <cellStyle name="Финансовый 3 2 2 3 2 2 2 2" xfId="9608" xr:uid="{9C6C8FAF-FBDD-4194-99AF-615FD80C589C}"/>
    <cellStyle name="Финансовый 3 2 2 3 2 2 3" xfId="4835" xr:uid="{00000000-0005-0000-0000-000046170000}"/>
    <cellStyle name="Финансовый 3 2 2 3 2 2 3 2" xfId="10852" xr:uid="{9DB3C9CF-10DA-4E19-B315-6D0445A2CBA7}"/>
    <cellStyle name="Финансовый 3 2 2 3 2 2 4" xfId="6079" xr:uid="{00000000-0005-0000-0000-000047170000}"/>
    <cellStyle name="Финансовый 3 2 2 3 2 2 4 2" xfId="12096" xr:uid="{AA61F14F-1641-4050-AC61-CCFA1BF146F7}"/>
    <cellStyle name="Финансовый 3 2 2 3 2 2 5" xfId="2344" xr:uid="{00000000-0005-0000-0000-000048170000}"/>
    <cellStyle name="Финансовый 3 2 2 3 2 2 5 2" xfId="8364" xr:uid="{25880D81-445F-4F51-96FC-F0CBE5366BF4}"/>
    <cellStyle name="Финансовый 3 2 2 3 2 2 6" xfId="7536" xr:uid="{EF0FEDD6-4F3B-45B7-90BF-935C88DFE0F8}"/>
    <cellStyle name="Финансовый 3 2 2 3 2 3" xfId="2755" xr:uid="{00000000-0005-0000-0000-000049170000}"/>
    <cellStyle name="Финансовый 3 2 2 3 2 3 2" xfId="4002" xr:uid="{00000000-0005-0000-0000-00004A170000}"/>
    <cellStyle name="Финансовый 3 2 2 3 2 3 2 2" xfId="10019" xr:uid="{4791A41E-FEC9-46F5-BEA6-1D3F67E04581}"/>
    <cellStyle name="Финансовый 3 2 2 3 2 3 3" xfId="5246" xr:uid="{00000000-0005-0000-0000-00004B170000}"/>
    <cellStyle name="Финансовый 3 2 2 3 2 3 3 2" xfId="11263" xr:uid="{5C6A9F4D-3F7E-4DD4-BF71-8E02C29101DE}"/>
    <cellStyle name="Финансовый 3 2 2 3 2 3 4" xfId="6490" xr:uid="{00000000-0005-0000-0000-00004C170000}"/>
    <cellStyle name="Финансовый 3 2 2 3 2 3 4 2" xfId="12507" xr:uid="{A34F5D72-3FB0-41D4-81AF-9D8980D61A63}"/>
    <cellStyle name="Финансовый 3 2 2 3 2 3 5" xfId="8775" xr:uid="{8C2BE3DF-D4C4-416F-8959-A8CBD113473D}"/>
    <cellStyle name="Финансовый 3 2 2 3 2 4" xfId="3180" xr:uid="{00000000-0005-0000-0000-00004D170000}"/>
    <cellStyle name="Финансовый 3 2 2 3 2 4 2" xfId="9197" xr:uid="{F06478C1-CCE8-4C7A-84EE-7BF600D146AA}"/>
    <cellStyle name="Финансовый 3 2 2 3 2 5" xfId="4424" xr:uid="{00000000-0005-0000-0000-00004E170000}"/>
    <cellStyle name="Финансовый 3 2 2 3 2 5 2" xfId="10441" xr:uid="{01F6E3E2-6C37-4F35-A201-4B221A20BE45}"/>
    <cellStyle name="Финансовый 3 2 2 3 2 6" xfId="5668" xr:uid="{00000000-0005-0000-0000-00004F170000}"/>
    <cellStyle name="Финансовый 3 2 2 3 2 6 2" xfId="11685" xr:uid="{F9B23CCD-E6E1-41D3-943B-1C8EC68E4A90}"/>
    <cellStyle name="Финансовый 3 2 2 3 2 7" xfId="1933" xr:uid="{00000000-0005-0000-0000-000050170000}"/>
    <cellStyle name="Финансовый 3 2 2 3 2 7 2" xfId="7953" xr:uid="{4200E47D-B968-4933-82A7-D4466FF6352C}"/>
    <cellStyle name="Финансовый 3 2 2 3 2 8" xfId="7126" xr:uid="{323EADAE-E1F6-4B9C-8FF8-8832506F68BE}"/>
    <cellStyle name="Финансовый 3 2 2 3 3" xfId="892" xr:uid="{00000000-0005-0000-0000-000051170000}"/>
    <cellStyle name="Финансовый 3 2 2 3 3 2" xfId="3385" xr:uid="{00000000-0005-0000-0000-000052170000}"/>
    <cellStyle name="Финансовый 3 2 2 3 3 2 2" xfId="9402" xr:uid="{00D57813-80CC-452A-A0AA-692681B14693}"/>
    <cellStyle name="Финансовый 3 2 2 3 3 3" xfId="4629" xr:uid="{00000000-0005-0000-0000-000053170000}"/>
    <cellStyle name="Финансовый 3 2 2 3 3 3 2" xfId="10646" xr:uid="{84D125E5-937C-429F-8E15-6AEC05C11F88}"/>
    <cellStyle name="Финансовый 3 2 2 3 3 4" xfId="5873" xr:uid="{00000000-0005-0000-0000-000054170000}"/>
    <cellStyle name="Финансовый 3 2 2 3 3 4 2" xfId="11890" xr:uid="{B81B3A21-E4E6-4A5E-B4A9-1D2F25FCB123}"/>
    <cellStyle name="Финансовый 3 2 2 3 3 5" xfId="2138" xr:uid="{00000000-0005-0000-0000-000055170000}"/>
    <cellStyle name="Финансовый 3 2 2 3 3 5 2" xfId="8158" xr:uid="{4206A7EE-32DD-4B4F-979F-BF23A00B2F97}"/>
    <cellStyle name="Финансовый 3 2 2 3 3 6" xfId="6921" xr:uid="{7D3772D6-784F-4E95-A300-4D61015DDE82}"/>
    <cellStyle name="Финансовый 3 2 2 3 4" xfId="1305" xr:uid="{00000000-0005-0000-0000-000056170000}"/>
    <cellStyle name="Финансовый 3 2 2 3 4 2" xfId="3796" xr:uid="{00000000-0005-0000-0000-000057170000}"/>
    <cellStyle name="Финансовый 3 2 2 3 4 2 2" xfId="9813" xr:uid="{AAA05635-25AF-4A4D-BC21-8C4816995DD8}"/>
    <cellStyle name="Финансовый 3 2 2 3 4 3" xfId="5040" xr:uid="{00000000-0005-0000-0000-000058170000}"/>
    <cellStyle name="Финансовый 3 2 2 3 4 3 2" xfId="11057" xr:uid="{DB567679-7C3B-4662-801A-C7407C94F51F}"/>
    <cellStyle name="Финансовый 3 2 2 3 4 4" xfId="6284" xr:uid="{00000000-0005-0000-0000-000059170000}"/>
    <cellStyle name="Финансовый 3 2 2 3 4 4 2" xfId="12301" xr:uid="{BF7307DA-6D89-4950-976A-8B6542E25383}"/>
    <cellStyle name="Финансовый 3 2 2 3 4 5" xfId="2549" xr:uid="{00000000-0005-0000-0000-00005A170000}"/>
    <cellStyle name="Финансовый 3 2 2 3 4 5 2" xfId="8569" xr:uid="{BC55A6F3-7117-4D48-9196-7472161C8F15}"/>
    <cellStyle name="Финансовый 3 2 2 3 4 6" xfId="7331" xr:uid="{D3F38F82-A525-43A7-B6E0-B92B1568D35C}"/>
    <cellStyle name="Финансовый 3 2 2 3 5" xfId="2974" xr:uid="{00000000-0005-0000-0000-00005B170000}"/>
    <cellStyle name="Финансовый 3 2 2 3 5 2" xfId="8991" xr:uid="{BC9F3F76-2E98-49A3-9F69-1AF386C6648A}"/>
    <cellStyle name="Финансовый 3 2 2 3 6" xfId="4218" xr:uid="{00000000-0005-0000-0000-00005C170000}"/>
    <cellStyle name="Финансовый 3 2 2 3 6 2" xfId="10235" xr:uid="{8858A886-8E29-4034-9637-0B2FA8CEC640}"/>
    <cellStyle name="Финансовый 3 2 2 3 7" xfId="5462" xr:uid="{00000000-0005-0000-0000-00005D170000}"/>
    <cellStyle name="Финансовый 3 2 2 3 7 2" xfId="11479" xr:uid="{CD2D022F-83EE-41EE-A4FA-BDA9DBFE1497}"/>
    <cellStyle name="Финансовый 3 2 2 3 8" xfId="1726" xr:uid="{00000000-0005-0000-0000-00005E170000}"/>
    <cellStyle name="Финансовый 3 2 2 3 8 2" xfId="7747" xr:uid="{C3DDE4AB-663E-4074-A3C7-ECAE4C2D3A2B}"/>
    <cellStyle name="Финансовый 3 2 2 3 9" xfId="6715" xr:uid="{032053ED-748A-4B0B-A5B8-C2F443B4FD67}"/>
    <cellStyle name="Финансовый 3 2 2 4" xfId="1098" xr:uid="{00000000-0005-0000-0000-00005F170000}"/>
    <cellStyle name="Финансовый 3 2 2 4 2" xfId="1508" xr:uid="{00000000-0005-0000-0000-000060170000}"/>
    <cellStyle name="Финансовый 3 2 2 4 2 2" xfId="3589" xr:uid="{00000000-0005-0000-0000-000061170000}"/>
    <cellStyle name="Финансовый 3 2 2 4 2 2 2" xfId="9606" xr:uid="{0E3436E6-C932-4CA0-ACA6-7DC45092F49A}"/>
    <cellStyle name="Финансовый 3 2 2 4 2 3" xfId="4833" xr:uid="{00000000-0005-0000-0000-000062170000}"/>
    <cellStyle name="Финансовый 3 2 2 4 2 3 2" xfId="10850" xr:uid="{A7DAD16B-197E-455D-966C-EA639AE64D04}"/>
    <cellStyle name="Финансовый 3 2 2 4 2 4" xfId="6077" xr:uid="{00000000-0005-0000-0000-000063170000}"/>
    <cellStyle name="Финансовый 3 2 2 4 2 4 2" xfId="12094" xr:uid="{55738F99-A30E-47EB-9893-09D3F3C9AE21}"/>
    <cellStyle name="Финансовый 3 2 2 4 2 5" xfId="2342" xr:uid="{00000000-0005-0000-0000-000064170000}"/>
    <cellStyle name="Финансовый 3 2 2 4 2 5 2" xfId="8362" xr:uid="{18225F4D-8ED7-4D8D-BE19-B4F962461516}"/>
    <cellStyle name="Финансовый 3 2 2 4 2 6" xfId="7534" xr:uid="{0EC6D80D-1F9B-409E-8EFC-6E2B8B941F76}"/>
    <cellStyle name="Финансовый 3 2 2 4 3" xfId="2753" xr:uid="{00000000-0005-0000-0000-000065170000}"/>
    <cellStyle name="Финансовый 3 2 2 4 3 2" xfId="4000" xr:uid="{00000000-0005-0000-0000-000066170000}"/>
    <cellStyle name="Финансовый 3 2 2 4 3 2 2" xfId="10017" xr:uid="{EEB4AE53-208F-4A4C-9EE8-82E7895E6D83}"/>
    <cellStyle name="Финансовый 3 2 2 4 3 3" xfId="5244" xr:uid="{00000000-0005-0000-0000-000067170000}"/>
    <cellStyle name="Финансовый 3 2 2 4 3 3 2" xfId="11261" xr:uid="{F8A2AEE2-91EF-4733-AF5B-290F4741A9FF}"/>
    <cellStyle name="Финансовый 3 2 2 4 3 4" xfId="6488" xr:uid="{00000000-0005-0000-0000-000068170000}"/>
    <cellStyle name="Финансовый 3 2 2 4 3 4 2" xfId="12505" xr:uid="{75D8492C-3DF5-487F-B81D-A3142E557B55}"/>
    <cellStyle name="Финансовый 3 2 2 4 3 5" xfId="8773" xr:uid="{9E08790E-939B-4DFC-BBBD-ED91E454DEE1}"/>
    <cellStyle name="Финансовый 3 2 2 4 4" xfId="3178" xr:uid="{00000000-0005-0000-0000-000069170000}"/>
    <cellStyle name="Финансовый 3 2 2 4 4 2" xfId="9195" xr:uid="{2019D0A7-DBD2-499D-ACB4-FB3566952E24}"/>
    <cellStyle name="Финансовый 3 2 2 4 5" xfId="4422" xr:uid="{00000000-0005-0000-0000-00006A170000}"/>
    <cellStyle name="Финансовый 3 2 2 4 5 2" xfId="10439" xr:uid="{AA25A7A3-AECA-4A95-8990-962DE993E1D1}"/>
    <cellStyle name="Финансовый 3 2 2 4 6" xfId="5666" xr:uid="{00000000-0005-0000-0000-00006B170000}"/>
    <cellStyle name="Финансовый 3 2 2 4 6 2" xfId="11683" xr:uid="{47E2D92D-EAE9-4822-90C3-B08207994D09}"/>
    <cellStyle name="Финансовый 3 2 2 4 7" xfId="1931" xr:uid="{00000000-0005-0000-0000-00006C170000}"/>
    <cellStyle name="Финансовый 3 2 2 4 7 2" xfId="7951" xr:uid="{0B97C048-38F1-4118-BCF8-8B04C4AA5FA7}"/>
    <cellStyle name="Финансовый 3 2 2 4 8" xfId="7124" xr:uid="{67374C80-373C-4D99-976E-62798D61D461}"/>
    <cellStyle name="Финансовый 3 2 2 5" xfId="890" xr:uid="{00000000-0005-0000-0000-00006D170000}"/>
    <cellStyle name="Финансовый 3 2 2 5 2" xfId="3383" xr:uid="{00000000-0005-0000-0000-00006E170000}"/>
    <cellStyle name="Финансовый 3 2 2 5 2 2" xfId="9400" xr:uid="{56A2C406-4456-4F0A-AD4B-67130B0CEFBF}"/>
    <cellStyle name="Финансовый 3 2 2 5 3" xfId="4627" xr:uid="{00000000-0005-0000-0000-00006F170000}"/>
    <cellStyle name="Финансовый 3 2 2 5 3 2" xfId="10644" xr:uid="{240B8A7A-BC9A-4CCC-9D1C-5D99B0180753}"/>
    <cellStyle name="Финансовый 3 2 2 5 4" xfId="5871" xr:uid="{00000000-0005-0000-0000-000070170000}"/>
    <cellStyle name="Финансовый 3 2 2 5 4 2" xfId="11888" xr:uid="{2C76C5F0-2FE9-4D6A-8FCE-9B2425963A2C}"/>
    <cellStyle name="Финансовый 3 2 2 5 5" xfId="2136" xr:uid="{00000000-0005-0000-0000-000071170000}"/>
    <cellStyle name="Финансовый 3 2 2 5 5 2" xfId="8156" xr:uid="{C876DCAE-2424-499E-BC85-872FEC410ABF}"/>
    <cellStyle name="Финансовый 3 2 2 5 6" xfId="6919" xr:uid="{0F6EBA90-99F5-48DA-992B-CFD77F6B37BA}"/>
    <cellStyle name="Финансовый 3 2 2 6" xfId="1303" xr:uid="{00000000-0005-0000-0000-000072170000}"/>
    <cellStyle name="Финансовый 3 2 2 6 2" xfId="3794" xr:uid="{00000000-0005-0000-0000-000073170000}"/>
    <cellStyle name="Финансовый 3 2 2 6 2 2" xfId="9811" xr:uid="{EBD3E411-48CD-44EF-9743-AE1C541E4BD1}"/>
    <cellStyle name="Финансовый 3 2 2 6 3" xfId="5038" xr:uid="{00000000-0005-0000-0000-000074170000}"/>
    <cellStyle name="Финансовый 3 2 2 6 3 2" xfId="11055" xr:uid="{6FF89214-41F4-4808-860D-E69857EA2F15}"/>
    <cellStyle name="Финансовый 3 2 2 6 4" xfId="6282" xr:uid="{00000000-0005-0000-0000-000075170000}"/>
    <cellStyle name="Финансовый 3 2 2 6 4 2" xfId="12299" xr:uid="{AE75A893-B2AD-44EB-8D24-999CF933637B}"/>
    <cellStyle name="Финансовый 3 2 2 6 5" xfId="2547" xr:uid="{00000000-0005-0000-0000-000076170000}"/>
    <cellStyle name="Финансовый 3 2 2 6 5 2" xfId="8567" xr:uid="{1E96CCCC-7CC2-4F1B-8D36-7206A578E564}"/>
    <cellStyle name="Финансовый 3 2 2 6 6" xfId="7329" xr:uid="{CBF70454-71D4-4E5C-9A96-615DF6BE00C2}"/>
    <cellStyle name="Финансовый 3 2 2 7" xfId="2972" xr:uid="{00000000-0005-0000-0000-000077170000}"/>
    <cellStyle name="Финансовый 3 2 2 7 2" xfId="8989" xr:uid="{06BA273C-F31D-440B-A606-7FD7BAE98E2C}"/>
    <cellStyle name="Финансовый 3 2 2 8" xfId="4216" xr:uid="{00000000-0005-0000-0000-000078170000}"/>
    <cellStyle name="Финансовый 3 2 2 8 2" xfId="10233" xr:uid="{A754A2B0-FDBB-46A3-9A38-83E5FF36BFBF}"/>
    <cellStyle name="Финансовый 3 2 2 9" xfId="5460" xr:uid="{00000000-0005-0000-0000-000079170000}"/>
    <cellStyle name="Финансовый 3 2 2 9 2" xfId="11477" xr:uid="{63376B15-B06A-4CC4-A65C-B7AA896F34A1}"/>
    <cellStyle name="Финансовый 3 2 3" xfId="683" xr:uid="{00000000-0005-0000-0000-00007A170000}"/>
    <cellStyle name="Финансовый 3 2 3 2" xfId="1101" xr:uid="{00000000-0005-0000-0000-00007B170000}"/>
    <cellStyle name="Финансовый 3 2 3 2 2" xfId="1511" xr:uid="{00000000-0005-0000-0000-00007C170000}"/>
    <cellStyle name="Финансовый 3 2 3 2 2 2" xfId="3592" xr:uid="{00000000-0005-0000-0000-00007D170000}"/>
    <cellStyle name="Финансовый 3 2 3 2 2 2 2" xfId="9609" xr:uid="{D13BB3FA-52B4-4308-8719-3752672CAAE8}"/>
    <cellStyle name="Финансовый 3 2 3 2 2 3" xfId="4836" xr:uid="{00000000-0005-0000-0000-00007E170000}"/>
    <cellStyle name="Финансовый 3 2 3 2 2 3 2" xfId="10853" xr:uid="{52F81E56-C051-4C1C-8048-5E8A10A7BDA3}"/>
    <cellStyle name="Финансовый 3 2 3 2 2 4" xfId="6080" xr:uid="{00000000-0005-0000-0000-00007F170000}"/>
    <cellStyle name="Финансовый 3 2 3 2 2 4 2" xfId="12097" xr:uid="{48C1DCBA-54D4-40F5-8C8E-8C4899E9A34C}"/>
    <cellStyle name="Финансовый 3 2 3 2 2 5" xfId="2345" xr:uid="{00000000-0005-0000-0000-000080170000}"/>
    <cellStyle name="Финансовый 3 2 3 2 2 5 2" xfId="8365" xr:uid="{E2DF6FFC-2086-4DA3-BBC2-EBB100824A3A}"/>
    <cellStyle name="Финансовый 3 2 3 2 2 6" xfId="7537" xr:uid="{7C0A7659-15E7-4D5E-95DA-6F55E32487AE}"/>
    <cellStyle name="Финансовый 3 2 3 2 3" xfId="2756" xr:uid="{00000000-0005-0000-0000-000081170000}"/>
    <cellStyle name="Финансовый 3 2 3 2 3 2" xfId="4003" xr:uid="{00000000-0005-0000-0000-000082170000}"/>
    <cellStyle name="Финансовый 3 2 3 2 3 2 2" xfId="10020" xr:uid="{E00764A8-FF4D-473D-8963-C712A9CE08DD}"/>
    <cellStyle name="Финансовый 3 2 3 2 3 3" xfId="5247" xr:uid="{00000000-0005-0000-0000-000083170000}"/>
    <cellStyle name="Финансовый 3 2 3 2 3 3 2" xfId="11264" xr:uid="{CCE8B8C6-4667-4C2D-86DF-5CEAB77D4272}"/>
    <cellStyle name="Финансовый 3 2 3 2 3 4" xfId="6491" xr:uid="{00000000-0005-0000-0000-000084170000}"/>
    <cellStyle name="Финансовый 3 2 3 2 3 4 2" xfId="12508" xr:uid="{09ED1888-6B6C-4666-869B-C1588368738F}"/>
    <cellStyle name="Финансовый 3 2 3 2 3 5" xfId="8776" xr:uid="{A92706AC-628C-48E3-893C-F7392511352F}"/>
    <cellStyle name="Финансовый 3 2 3 2 4" xfId="3181" xr:uid="{00000000-0005-0000-0000-000085170000}"/>
    <cellStyle name="Финансовый 3 2 3 2 4 2" xfId="9198" xr:uid="{7CBA4836-C850-4386-AE81-3E8CFFCD66FE}"/>
    <cellStyle name="Финансовый 3 2 3 2 5" xfId="4425" xr:uid="{00000000-0005-0000-0000-000086170000}"/>
    <cellStyle name="Финансовый 3 2 3 2 5 2" xfId="10442" xr:uid="{3B4B0274-5A84-409F-B3CF-DA80BC1A2C14}"/>
    <cellStyle name="Финансовый 3 2 3 2 6" xfId="5669" xr:uid="{00000000-0005-0000-0000-000087170000}"/>
    <cellStyle name="Финансовый 3 2 3 2 6 2" xfId="11686" xr:uid="{2A9F17E1-0481-4A37-8D7C-7ECBD7943AC7}"/>
    <cellStyle name="Финансовый 3 2 3 2 7" xfId="1934" xr:uid="{00000000-0005-0000-0000-000088170000}"/>
    <cellStyle name="Финансовый 3 2 3 2 7 2" xfId="7954" xr:uid="{329AB631-8020-400B-BF28-66FE5EFD3BD8}"/>
    <cellStyle name="Финансовый 3 2 3 2 8" xfId="7127" xr:uid="{78792316-12FE-4B3F-B719-53180D20C6B5}"/>
    <cellStyle name="Финансовый 3 2 3 3" xfId="893" xr:uid="{00000000-0005-0000-0000-000089170000}"/>
    <cellStyle name="Финансовый 3 2 3 3 2" xfId="3386" xr:uid="{00000000-0005-0000-0000-00008A170000}"/>
    <cellStyle name="Финансовый 3 2 3 3 2 2" xfId="9403" xr:uid="{DF78225A-4550-46F8-B7A4-267AE082D957}"/>
    <cellStyle name="Финансовый 3 2 3 3 3" xfId="4630" xr:uid="{00000000-0005-0000-0000-00008B170000}"/>
    <cellStyle name="Финансовый 3 2 3 3 3 2" xfId="10647" xr:uid="{1F2CA541-2701-44BF-92B2-46FCBEDD2702}"/>
    <cellStyle name="Финансовый 3 2 3 3 4" xfId="5874" xr:uid="{00000000-0005-0000-0000-00008C170000}"/>
    <cellStyle name="Финансовый 3 2 3 3 4 2" xfId="11891" xr:uid="{14BDE5CA-F13F-46F7-B5EE-5DC7E046B705}"/>
    <cellStyle name="Финансовый 3 2 3 3 5" xfId="2139" xr:uid="{00000000-0005-0000-0000-00008D170000}"/>
    <cellStyle name="Финансовый 3 2 3 3 5 2" xfId="8159" xr:uid="{8DB2FD58-BFAF-422F-B5A2-96B5F9C4B06B}"/>
    <cellStyle name="Финансовый 3 2 3 3 6" xfId="6922" xr:uid="{9737A4B9-3ABF-4E62-8829-C581BF545C7C}"/>
    <cellStyle name="Финансовый 3 2 3 4" xfId="1306" xr:uid="{00000000-0005-0000-0000-00008E170000}"/>
    <cellStyle name="Финансовый 3 2 3 4 2" xfId="3797" xr:uid="{00000000-0005-0000-0000-00008F170000}"/>
    <cellStyle name="Финансовый 3 2 3 4 2 2" xfId="9814" xr:uid="{D453ABBF-B49B-4CEE-BFEA-4F468C754E79}"/>
    <cellStyle name="Финансовый 3 2 3 4 3" xfId="5041" xr:uid="{00000000-0005-0000-0000-000090170000}"/>
    <cellStyle name="Финансовый 3 2 3 4 3 2" xfId="11058" xr:uid="{7648D2B3-124C-4F84-A4EF-9C20BFA5CD0B}"/>
    <cellStyle name="Финансовый 3 2 3 4 4" xfId="6285" xr:uid="{00000000-0005-0000-0000-000091170000}"/>
    <cellStyle name="Финансовый 3 2 3 4 4 2" xfId="12302" xr:uid="{21BB9BB8-BFFA-4CDD-9B39-AE5D230045E2}"/>
    <cellStyle name="Финансовый 3 2 3 4 5" xfId="2550" xr:uid="{00000000-0005-0000-0000-000092170000}"/>
    <cellStyle name="Финансовый 3 2 3 4 5 2" xfId="8570" xr:uid="{E47079EC-D775-4463-8E25-50186581FD2A}"/>
    <cellStyle name="Финансовый 3 2 3 4 6" xfId="7332" xr:uid="{F75821F1-7ED3-4A9F-87A9-A53F7B15FD8D}"/>
    <cellStyle name="Финансовый 3 2 3 5" xfId="2975" xr:uid="{00000000-0005-0000-0000-000093170000}"/>
    <cellStyle name="Финансовый 3 2 3 5 2" xfId="8992" xr:uid="{FA18236D-36C6-47F2-9FF1-5CD520040E69}"/>
    <cellStyle name="Финансовый 3 2 3 6" xfId="4219" xr:uid="{00000000-0005-0000-0000-000094170000}"/>
    <cellStyle name="Финансовый 3 2 3 6 2" xfId="10236" xr:uid="{7137E1AD-A0FB-4423-80FC-78EF52521E43}"/>
    <cellStyle name="Финансовый 3 2 3 7" xfId="5463" xr:uid="{00000000-0005-0000-0000-000095170000}"/>
    <cellStyle name="Финансовый 3 2 3 7 2" xfId="11480" xr:uid="{EA85FC80-CBA1-4F51-984E-4D5CB929F447}"/>
    <cellStyle name="Финансовый 3 2 3 8" xfId="1727" xr:uid="{00000000-0005-0000-0000-000096170000}"/>
    <cellStyle name="Финансовый 3 2 3 8 2" xfId="7748" xr:uid="{DD5D11EC-FBDF-4057-9E31-2D88F15759E8}"/>
    <cellStyle name="Финансовый 3 2 3 9" xfId="6716" xr:uid="{4DAF7658-3C48-41CB-AA21-12B4C1ECD1B0}"/>
    <cellStyle name="Финансовый 3 2 4" xfId="684" xr:uid="{00000000-0005-0000-0000-000097170000}"/>
    <cellStyle name="Финансовый 3 2 4 2" xfId="1102" xr:uid="{00000000-0005-0000-0000-000098170000}"/>
    <cellStyle name="Финансовый 3 2 4 2 2" xfId="1512" xr:uid="{00000000-0005-0000-0000-000099170000}"/>
    <cellStyle name="Финансовый 3 2 4 2 2 2" xfId="3593" xr:uid="{00000000-0005-0000-0000-00009A170000}"/>
    <cellStyle name="Финансовый 3 2 4 2 2 2 2" xfId="9610" xr:uid="{6D85DB3E-1F65-441A-8F30-854BD5277751}"/>
    <cellStyle name="Финансовый 3 2 4 2 2 3" xfId="4837" xr:uid="{00000000-0005-0000-0000-00009B170000}"/>
    <cellStyle name="Финансовый 3 2 4 2 2 3 2" xfId="10854" xr:uid="{C4FE580E-8550-4A36-B7D6-F99BDC48192B}"/>
    <cellStyle name="Финансовый 3 2 4 2 2 4" xfId="6081" xr:uid="{00000000-0005-0000-0000-00009C170000}"/>
    <cellStyle name="Финансовый 3 2 4 2 2 4 2" xfId="12098" xr:uid="{73D2B9C5-DEA1-4451-BB22-456F0F0BF9C6}"/>
    <cellStyle name="Финансовый 3 2 4 2 2 5" xfId="2346" xr:uid="{00000000-0005-0000-0000-00009D170000}"/>
    <cellStyle name="Финансовый 3 2 4 2 2 5 2" xfId="8366" xr:uid="{CD3C306A-FFEC-4C74-B8B6-8BD2A2C46307}"/>
    <cellStyle name="Финансовый 3 2 4 2 2 6" xfId="7538" xr:uid="{46613209-DCCD-430A-8A22-12DE2E999FE4}"/>
    <cellStyle name="Финансовый 3 2 4 2 3" xfId="2757" xr:uid="{00000000-0005-0000-0000-00009E170000}"/>
    <cellStyle name="Финансовый 3 2 4 2 3 2" xfId="4004" xr:uid="{00000000-0005-0000-0000-00009F170000}"/>
    <cellStyle name="Финансовый 3 2 4 2 3 2 2" xfId="10021" xr:uid="{F74D94C9-9FB6-441B-8F2D-CC00DA1851D4}"/>
    <cellStyle name="Финансовый 3 2 4 2 3 3" xfId="5248" xr:uid="{00000000-0005-0000-0000-0000A0170000}"/>
    <cellStyle name="Финансовый 3 2 4 2 3 3 2" xfId="11265" xr:uid="{EE07840F-EB0A-4DD9-A199-D06AD55936C2}"/>
    <cellStyle name="Финансовый 3 2 4 2 3 4" xfId="6492" xr:uid="{00000000-0005-0000-0000-0000A1170000}"/>
    <cellStyle name="Финансовый 3 2 4 2 3 4 2" xfId="12509" xr:uid="{0B63E143-B1DF-4269-8D43-8E111A1A5917}"/>
    <cellStyle name="Финансовый 3 2 4 2 3 5" xfId="8777" xr:uid="{6E65DD22-3D99-4BF3-B978-EBEFC3F7787F}"/>
    <cellStyle name="Финансовый 3 2 4 2 4" xfId="3182" xr:uid="{00000000-0005-0000-0000-0000A2170000}"/>
    <cellStyle name="Финансовый 3 2 4 2 4 2" xfId="9199" xr:uid="{9CE1923B-A37B-4AAD-8C22-9C656FDC6658}"/>
    <cellStyle name="Финансовый 3 2 4 2 5" xfId="4426" xr:uid="{00000000-0005-0000-0000-0000A3170000}"/>
    <cellStyle name="Финансовый 3 2 4 2 5 2" xfId="10443" xr:uid="{AC742D90-7563-447F-8050-C8D5BE6778AB}"/>
    <cellStyle name="Финансовый 3 2 4 2 6" xfId="5670" xr:uid="{00000000-0005-0000-0000-0000A4170000}"/>
    <cellStyle name="Финансовый 3 2 4 2 6 2" xfId="11687" xr:uid="{F9709F89-B6C5-4A2F-838B-83376C156191}"/>
    <cellStyle name="Финансовый 3 2 4 2 7" xfId="1935" xr:uid="{00000000-0005-0000-0000-0000A5170000}"/>
    <cellStyle name="Финансовый 3 2 4 2 7 2" xfId="7955" xr:uid="{AC8F4F33-A8B2-4C50-AA9E-6DF9E2DB7FD8}"/>
    <cellStyle name="Финансовый 3 2 4 2 8" xfId="7128" xr:uid="{435F0997-A235-4E5A-ACEB-B131599F83BC}"/>
    <cellStyle name="Финансовый 3 2 4 3" xfId="894" xr:uid="{00000000-0005-0000-0000-0000A6170000}"/>
    <cellStyle name="Финансовый 3 2 4 3 2" xfId="3387" xr:uid="{00000000-0005-0000-0000-0000A7170000}"/>
    <cellStyle name="Финансовый 3 2 4 3 2 2" xfId="9404" xr:uid="{73D65B37-7923-4315-9FBD-F6A82AB11A9C}"/>
    <cellStyle name="Финансовый 3 2 4 3 3" xfId="4631" xr:uid="{00000000-0005-0000-0000-0000A8170000}"/>
    <cellStyle name="Финансовый 3 2 4 3 3 2" xfId="10648" xr:uid="{BCA3F1A7-0013-43EB-B553-EE19FBEEF263}"/>
    <cellStyle name="Финансовый 3 2 4 3 4" xfId="5875" xr:uid="{00000000-0005-0000-0000-0000A9170000}"/>
    <cellStyle name="Финансовый 3 2 4 3 4 2" xfId="11892" xr:uid="{D6CBF3D7-4E15-4F20-900D-255B8E973075}"/>
    <cellStyle name="Финансовый 3 2 4 3 5" xfId="2140" xr:uid="{00000000-0005-0000-0000-0000AA170000}"/>
    <cellStyle name="Финансовый 3 2 4 3 5 2" xfId="8160" xr:uid="{F03220F8-EB2C-4C96-8F0E-C0A43C9B3BA6}"/>
    <cellStyle name="Финансовый 3 2 4 3 6" xfId="6923" xr:uid="{D4E03409-65AF-49A7-95DA-13282194D062}"/>
    <cellStyle name="Финансовый 3 2 4 4" xfId="1307" xr:uid="{00000000-0005-0000-0000-0000AB170000}"/>
    <cellStyle name="Финансовый 3 2 4 4 2" xfId="3798" xr:uid="{00000000-0005-0000-0000-0000AC170000}"/>
    <cellStyle name="Финансовый 3 2 4 4 2 2" xfId="9815" xr:uid="{26C9FC07-BEAE-4F08-8C4A-275E7492D930}"/>
    <cellStyle name="Финансовый 3 2 4 4 3" xfId="5042" xr:uid="{00000000-0005-0000-0000-0000AD170000}"/>
    <cellStyle name="Финансовый 3 2 4 4 3 2" xfId="11059" xr:uid="{B75D168D-AB42-4F21-95AF-23664931D889}"/>
    <cellStyle name="Финансовый 3 2 4 4 4" xfId="6286" xr:uid="{00000000-0005-0000-0000-0000AE170000}"/>
    <cellStyle name="Финансовый 3 2 4 4 4 2" xfId="12303" xr:uid="{B3F7DFC0-1CE0-4A9F-8C2C-6F42CEBBF9EB}"/>
    <cellStyle name="Финансовый 3 2 4 4 5" xfId="2551" xr:uid="{00000000-0005-0000-0000-0000AF170000}"/>
    <cellStyle name="Финансовый 3 2 4 4 5 2" xfId="8571" xr:uid="{5934F0C3-58FE-4C93-A676-942444D87DFD}"/>
    <cellStyle name="Финансовый 3 2 4 4 6" xfId="7333" xr:uid="{06FE6D70-1583-408F-A598-4AD1F9726601}"/>
    <cellStyle name="Финансовый 3 2 4 5" xfId="2976" xr:uid="{00000000-0005-0000-0000-0000B0170000}"/>
    <cellStyle name="Финансовый 3 2 4 5 2" xfId="8993" xr:uid="{18BF4AD9-DBC8-4908-8CD1-1DF4031A8245}"/>
    <cellStyle name="Финансовый 3 2 4 6" xfId="4220" xr:uid="{00000000-0005-0000-0000-0000B1170000}"/>
    <cellStyle name="Финансовый 3 2 4 6 2" xfId="10237" xr:uid="{FB27EEB9-60CB-4BF4-B81B-6822EFE9C023}"/>
    <cellStyle name="Финансовый 3 2 4 7" xfId="5464" xr:uid="{00000000-0005-0000-0000-0000B2170000}"/>
    <cellStyle name="Финансовый 3 2 4 7 2" xfId="11481" xr:uid="{2A7A0C54-77CE-4BD6-81F3-E95CEDD85E99}"/>
    <cellStyle name="Финансовый 3 2 4 8" xfId="1728" xr:uid="{00000000-0005-0000-0000-0000B3170000}"/>
    <cellStyle name="Финансовый 3 2 4 8 2" xfId="7749" xr:uid="{FE205A29-A43A-4B99-B76B-C94D10B7CD93}"/>
    <cellStyle name="Финансовый 3 2 4 9" xfId="6717" xr:uid="{4A3E2750-0F95-426D-8D77-F3EC841A2FAB}"/>
    <cellStyle name="Финансовый 3 2 5" xfId="1097" xr:uid="{00000000-0005-0000-0000-0000B4170000}"/>
    <cellStyle name="Финансовый 3 2 5 2" xfId="1507" xr:uid="{00000000-0005-0000-0000-0000B5170000}"/>
    <cellStyle name="Финансовый 3 2 5 2 2" xfId="3588" xr:uid="{00000000-0005-0000-0000-0000B6170000}"/>
    <cellStyle name="Финансовый 3 2 5 2 2 2" xfId="9605" xr:uid="{5250BEA6-5E7A-4CB3-9831-D5624133CB8A}"/>
    <cellStyle name="Финансовый 3 2 5 2 3" xfId="4832" xr:uid="{00000000-0005-0000-0000-0000B7170000}"/>
    <cellStyle name="Финансовый 3 2 5 2 3 2" xfId="10849" xr:uid="{0F3DE6A0-3D44-4152-8B4F-B9AD4A6E82F8}"/>
    <cellStyle name="Финансовый 3 2 5 2 4" xfId="6076" xr:uid="{00000000-0005-0000-0000-0000B8170000}"/>
    <cellStyle name="Финансовый 3 2 5 2 4 2" xfId="12093" xr:uid="{4C480D20-73FA-42F3-A31B-BDBDC267F882}"/>
    <cellStyle name="Финансовый 3 2 5 2 5" xfId="2341" xr:uid="{00000000-0005-0000-0000-0000B9170000}"/>
    <cellStyle name="Финансовый 3 2 5 2 5 2" xfId="8361" xr:uid="{BAB59DB4-4B5C-426F-8F0A-B4FDB9155FCF}"/>
    <cellStyle name="Финансовый 3 2 5 2 6" xfId="7533" xr:uid="{D8D3E4C1-3719-4BB3-B4BC-BFC70D99710B}"/>
    <cellStyle name="Финансовый 3 2 5 3" xfId="2752" xr:uid="{00000000-0005-0000-0000-0000BA170000}"/>
    <cellStyle name="Финансовый 3 2 5 3 2" xfId="3999" xr:uid="{00000000-0005-0000-0000-0000BB170000}"/>
    <cellStyle name="Финансовый 3 2 5 3 2 2" xfId="10016" xr:uid="{A2E6AFB5-52C4-4F83-A4B0-EFBA20EBC7B6}"/>
    <cellStyle name="Финансовый 3 2 5 3 3" xfId="5243" xr:uid="{00000000-0005-0000-0000-0000BC170000}"/>
    <cellStyle name="Финансовый 3 2 5 3 3 2" xfId="11260" xr:uid="{D33AB71E-D9EB-4A69-B509-F839DB673536}"/>
    <cellStyle name="Финансовый 3 2 5 3 4" xfId="6487" xr:uid="{00000000-0005-0000-0000-0000BD170000}"/>
    <cellStyle name="Финансовый 3 2 5 3 4 2" xfId="12504" xr:uid="{14C9B100-D884-4DCF-9224-9DB8AB1DA60B}"/>
    <cellStyle name="Финансовый 3 2 5 3 5" xfId="8772" xr:uid="{497D2832-F06E-4381-ADC5-BF6224020481}"/>
    <cellStyle name="Финансовый 3 2 5 4" xfId="3177" xr:uid="{00000000-0005-0000-0000-0000BE170000}"/>
    <cellStyle name="Финансовый 3 2 5 4 2" xfId="9194" xr:uid="{FDF03BFB-C4F0-4725-9B32-9E33EB4933FF}"/>
    <cellStyle name="Финансовый 3 2 5 5" xfId="4421" xr:uid="{00000000-0005-0000-0000-0000BF170000}"/>
    <cellStyle name="Финансовый 3 2 5 5 2" xfId="10438" xr:uid="{9469A865-3AB7-4B85-BF4E-A263FF804CA4}"/>
    <cellStyle name="Финансовый 3 2 5 6" xfId="5665" xr:uid="{00000000-0005-0000-0000-0000C0170000}"/>
    <cellStyle name="Финансовый 3 2 5 6 2" xfId="11682" xr:uid="{BEFC628A-B77F-43F0-9BE8-714204BFF9D4}"/>
    <cellStyle name="Финансовый 3 2 5 7" xfId="1930" xr:uid="{00000000-0005-0000-0000-0000C1170000}"/>
    <cellStyle name="Финансовый 3 2 5 7 2" xfId="7950" xr:uid="{1383CEB7-A4D0-47C2-B0A8-81F0EABC3D36}"/>
    <cellStyle name="Финансовый 3 2 5 8" xfId="7123" xr:uid="{D5B2E348-C10F-4128-80BB-D78DB6E59531}"/>
    <cellStyle name="Финансовый 3 2 6" xfId="889" xr:uid="{00000000-0005-0000-0000-0000C2170000}"/>
    <cellStyle name="Финансовый 3 2 6 2" xfId="3382" xr:uid="{00000000-0005-0000-0000-0000C3170000}"/>
    <cellStyle name="Финансовый 3 2 6 2 2" xfId="9399" xr:uid="{6CE3AEE1-6912-4201-B497-0E5F910676AF}"/>
    <cellStyle name="Финансовый 3 2 6 3" xfId="4626" xr:uid="{00000000-0005-0000-0000-0000C4170000}"/>
    <cellStyle name="Финансовый 3 2 6 3 2" xfId="10643" xr:uid="{7F3460DD-F867-49F2-A537-5568C6443CC3}"/>
    <cellStyle name="Финансовый 3 2 6 4" xfId="5870" xr:uid="{00000000-0005-0000-0000-0000C5170000}"/>
    <cellStyle name="Финансовый 3 2 6 4 2" xfId="11887" xr:uid="{7E227A34-D3C5-420B-9B02-57543CE68895}"/>
    <cellStyle name="Финансовый 3 2 6 5" xfId="2135" xr:uid="{00000000-0005-0000-0000-0000C6170000}"/>
    <cellStyle name="Финансовый 3 2 6 5 2" xfId="8155" xr:uid="{AB76E5D8-B72A-4272-9B1D-D5A9FFB76E47}"/>
    <cellStyle name="Финансовый 3 2 6 6" xfId="6918" xr:uid="{572BDC1C-4303-4EF9-8422-03C87CB78BD3}"/>
    <cellStyle name="Финансовый 3 2 7" xfId="1302" xr:uid="{00000000-0005-0000-0000-0000C7170000}"/>
    <cellStyle name="Финансовый 3 2 7 2" xfId="3793" xr:uid="{00000000-0005-0000-0000-0000C8170000}"/>
    <cellStyle name="Финансовый 3 2 7 2 2" xfId="9810" xr:uid="{F3A913BB-0B9F-46C2-9800-CDDCA7ECDAFB}"/>
    <cellStyle name="Финансовый 3 2 7 3" xfId="5037" xr:uid="{00000000-0005-0000-0000-0000C9170000}"/>
    <cellStyle name="Финансовый 3 2 7 3 2" xfId="11054" xr:uid="{E7514E9C-3F34-44C0-993D-EB5F349AB5F9}"/>
    <cellStyle name="Финансовый 3 2 7 4" xfId="6281" xr:uid="{00000000-0005-0000-0000-0000CA170000}"/>
    <cellStyle name="Финансовый 3 2 7 4 2" xfId="12298" xr:uid="{3492AB86-11DE-4E75-901E-7BC9578C3DA9}"/>
    <cellStyle name="Финансовый 3 2 7 5" xfId="2546" xr:uid="{00000000-0005-0000-0000-0000CB170000}"/>
    <cellStyle name="Финансовый 3 2 7 5 2" xfId="8566" xr:uid="{181F0D79-FE90-4498-A6EF-6C51ABB0BF41}"/>
    <cellStyle name="Финансовый 3 2 7 6" xfId="7328" xr:uid="{28F38CD6-315A-4546-9933-4047441752CE}"/>
    <cellStyle name="Финансовый 3 2 8" xfId="2971" xr:uid="{00000000-0005-0000-0000-0000CC170000}"/>
    <cellStyle name="Финансовый 3 2 8 2" xfId="8988" xr:uid="{44AD8519-F1A1-40B4-8E69-DD9C7764904C}"/>
    <cellStyle name="Финансовый 3 2 9" xfId="4215" xr:uid="{00000000-0005-0000-0000-0000CD170000}"/>
    <cellStyle name="Финансовый 3 2 9 2" xfId="10232" xr:uid="{D894D0E8-FD20-44CD-81DB-96EC32782B54}"/>
    <cellStyle name="Финансовый 3 3" xfId="685" xr:uid="{00000000-0005-0000-0000-0000CE170000}"/>
    <cellStyle name="Финансовый 3 3 10" xfId="5465" xr:uid="{00000000-0005-0000-0000-0000CF170000}"/>
    <cellStyle name="Финансовый 3 3 10 2" xfId="11482" xr:uid="{B5B9ADED-5714-4D1D-B166-861069EA9BDB}"/>
    <cellStyle name="Финансовый 3 3 11" xfId="1729" xr:uid="{00000000-0005-0000-0000-0000D0170000}"/>
    <cellStyle name="Финансовый 3 3 11 2" xfId="7750" xr:uid="{81CA4169-D7E1-4C12-92A5-728B131FD0BA}"/>
    <cellStyle name="Финансовый 3 3 12" xfId="6718" xr:uid="{C79CF42D-815A-428A-9110-28051F31ECA6}"/>
    <cellStyle name="Финансовый 3 3 2" xfId="686" xr:uid="{00000000-0005-0000-0000-0000D1170000}"/>
    <cellStyle name="Финансовый 3 3 2 10" xfId="1730" xr:uid="{00000000-0005-0000-0000-0000D2170000}"/>
    <cellStyle name="Финансовый 3 3 2 10 2" xfId="7751" xr:uid="{B10EA4C7-AF97-4270-9CAA-B7F9B7B57938}"/>
    <cellStyle name="Финансовый 3 3 2 11" xfId="6719" xr:uid="{1ED6C5A5-8F23-4CD2-BA3F-95B74C826F90}"/>
    <cellStyle name="Финансовый 3 3 2 2" xfId="687" xr:uid="{00000000-0005-0000-0000-0000D3170000}"/>
    <cellStyle name="Финансовый 3 3 2 2 2" xfId="1105" xr:uid="{00000000-0005-0000-0000-0000D4170000}"/>
    <cellStyle name="Финансовый 3 3 2 2 2 2" xfId="1515" xr:uid="{00000000-0005-0000-0000-0000D5170000}"/>
    <cellStyle name="Финансовый 3 3 2 2 2 2 2" xfId="3596" xr:uid="{00000000-0005-0000-0000-0000D6170000}"/>
    <cellStyle name="Финансовый 3 3 2 2 2 2 2 2" xfId="9613" xr:uid="{C9F51C53-81B9-434F-AE18-C3E25011E4A4}"/>
    <cellStyle name="Финансовый 3 3 2 2 2 2 3" xfId="4840" xr:uid="{00000000-0005-0000-0000-0000D7170000}"/>
    <cellStyle name="Финансовый 3 3 2 2 2 2 3 2" xfId="10857" xr:uid="{A3435978-8FCD-4F87-BA54-907B75C2F9D5}"/>
    <cellStyle name="Финансовый 3 3 2 2 2 2 4" xfId="6084" xr:uid="{00000000-0005-0000-0000-0000D8170000}"/>
    <cellStyle name="Финансовый 3 3 2 2 2 2 4 2" xfId="12101" xr:uid="{2E4EAE2F-1ED0-455C-B47A-3B04C0357F14}"/>
    <cellStyle name="Финансовый 3 3 2 2 2 2 5" xfId="2349" xr:uid="{00000000-0005-0000-0000-0000D9170000}"/>
    <cellStyle name="Финансовый 3 3 2 2 2 2 5 2" xfId="8369" xr:uid="{0CC367D8-6C72-48E4-96EB-956A2886B3B3}"/>
    <cellStyle name="Финансовый 3 3 2 2 2 2 6" xfId="7541" xr:uid="{73C7F9A0-ACA8-4BFE-86F1-59EF3A777EB4}"/>
    <cellStyle name="Финансовый 3 3 2 2 2 3" xfId="2760" xr:uid="{00000000-0005-0000-0000-0000DA170000}"/>
    <cellStyle name="Финансовый 3 3 2 2 2 3 2" xfId="4007" xr:uid="{00000000-0005-0000-0000-0000DB170000}"/>
    <cellStyle name="Финансовый 3 3 2 2 2 3 2 2" xfId="10024" xr:uid="{A1319D74-67A9-42EB-993A-91184457058C}"/>
    <cellStyle name="Финансовый 3 3 2 2 2 3 3" xfId="5251" xr:uid="{00000000-0005-0000-0000-0000DC170000}"/>
    <cellStyle name="Финансовый 3 3 2 2 2 3 3 2" xfId="11268" xr:uid="{FDB5A91C-8CCD-4898-AD0F-13AF98C1DC0F}"/>
    <cellStyle name="Финансовый 3 3 2 2 2 3 4" xfId="6495" xr:uid="{00000000-0005-0000-0000-0000DD170000}"/>
    <cellStyle name="Финансовый 3 3 2 2 2 3 4 2" xfId="12512" xr:uid="{C007C999-876C-4F74-B9B3-F7BCB111362F}"/>
    <cellStyle name="Финансовый 3 3 2 2 2 3 5" xfId="8780" xr:uid="{CC5B8DB8-34BF-49F3-A73F-FCB586FE55A4}"/>
    <cellStyle name="Финансовый 3 3 2 2 2 4" xfId="3185" xr:uid="{00000000-0005-0000-0000-0000DE170000}"/>
    <cellStyle name="Финансовый 3 3 2 2 2 4 2" xfId="9202" xr:uid="{055BFC33-F5B3-45AC-84B2-ED093457B2CA}"/>
    <cellStyle name="Финансовый 3 3 2 2 2 5" xfId="4429" xr:uid="{00000000-0005-0000-0000-0000DF170000}"/>
    <cellStyle name="Финансовый 3 3 2 2 2 5 2" xfId="10446" xr:uid="{300BE216-5A65-4D08-AD2F-6414276A2D63}"/>
    <cellStyle name="Финансовый 3 3 2 2 2 6" xfId="5673" xr:uid="{00000000-0005-0000-0000-0000E0170000}"/>
    <cellStyle name="Финансовый 3 3 2 2 2 6 2" xfId="11690" xr:uid="{566CE4C4-D6EC-4E65-9B00-45F82A055A3D}"/>
    <cellStyle name="Финансовый 3 3 2 2 2 7" xfId="1938" xr:uid="{00000000-0005-0000-0000-0000E1170000}"/>
    <cellStyle name="Финансовый 3 3 2 2 2 7 2" xfId="7958" xr:uid="{7E435B7E-88B3-4451-BA87-820996BFDD3E}"/>
    <cellStyle name="Финансовый 3 3 2 2 2 8" xfId="7131" xr:uid="{CA8EB7BF-0FB9-4C78-91A6-49426B5F6F3B}"/>
    <cellStyle name="Финансовый 3 3 2 2 3" xfId="897" xr:uid="{00000000-0005-0000-0000-0000E2170000}"/>
    <cellStyle name="Финансовый 3 3 2 2 3 2" xfId="3390" xr:uid="{00000000-0005-0000-0000-0000E3170000}"/>
    <cellStyle name="Финансовый 3 3 2 2 3 2 2" xfId="9407" xr:uid="{25A5EF36-13CB-4458-B8FD-6CC03DA783CE}"/>
    <cellStyle name="Финансовый 3 3 2 2 3 3" xfId="4634" xr:uid="{00000000-0005-0000-0000-0000E4170000}"/>
    <cellStyle name="Финансовый 3 3 2 2 3 3 2" xfId="10651" xr:uid="{1532A4CC-9D8B-42BB-80C7-140BB6FA685E}"/>
    <cellStyle name="Финансовый 3 3 2 2 3 4" xfId="5878" xr:uid="{00000000-0005-0000-0000-0000E5170000}"/>
    <cellStyle name="Финансовый 3 3 2 2 3 4 2" xfId="11895" xr:uid="{1D34CCFB-09BD-49FD-A4EA-B2BBCAE15559}"/>
    <cellStyle name="Финансовый 3 3 2 2 3 5" xfId="2143" xr:uid="{00000000-0005-0000-0000-0000E6170000}"/>
    <cellStyle name="Финансовый 3 3 2 2 3 5 2" xfId="8163" xr:uid="{22DDAB48-637B-4FC0-948D-A7EDC1776E21}"/>
    <cellStyle name="Финансовый 3 3 2 2 3 6" xfId="6926" xr:uid="{58E0F984-9119-4388-8060-904C5CAACF6B}"/>
    <cellStyle name="Финансовый 3 3 2 2 4" xfId="1310" xr:uid="{00000000-0005-0000-0000-0000E7170000}"/>
    <cellStyle name="Финансовый 3 3 2 2 4 2" xfId="3801" xr:uid="{00000000-0005-0000-0000-0000E8170000}"/>
    <cellStyle name="Финансовый 3 3 2 2 4 2 2" xfId="9818" xr:uid="{7559DC4D-5595-4D99-A331-7C043743EAC8}"/>
    <cellStyle name="Финансовый 3 3 2 2 4 3" xfId="5045" xr:uid="{00000000-0005-0000-0000-0000E9170000}"/>
    <cellStyle name="Финансовый 3 3 2 2 4 3 2" xfId="11062" xr:uid="{E4D17B42-6040-4277-8562-15BCF9E87256}"/>
    <cellStyle name="Финансовый 3 3 2 2 4 4" xfId="6289" xr:uid="{00000000-0005-0000-0000-0000EA170000}"/>
    <cellStyle name="Финансовый 3 3 2 2 4 4 2" xfId="12306" xr:uid="{F43508DD-660E-4C4F-B35E-41AC0B97D4D6}"/>
    <cellStyle name="Финансовый 3 3 2 2 4 5" xfId="2554" xr:uid="{00000000-0005-0000-0000-0000EB170000}"/>
    <cellStyle name="Финансовый 3 3 2 2 4 5 2" xfId="8574" xr:uid="{495CC8C2-0A08-4056-B313-73E209B51939}"/>
    <cellStyle name="Финансовый 3 3 2 2 4 6" xfId="7336" xr:uid="{9DDD0BC2-1986-4C9C-BD3A-85E0445A5509}"/>
    <cellStyle name="Финансовый 3 3 2 2 5" xfId="2979" xr:uid="{00000000-0005-0000-0000-0000EC170000}"/>
    <cellStyle name="Финансовый 3 3 2 2 5 2" xfId="8996" xr:uid="{8905FB5B-116E-4F03-9968-888ED36B9630}"/>
    <cellStyle name="Финансовый 3 3 2 2 6" xfId="4223" xr:uid="{00000000-0005-0000-0000-0000ED170000}"/>
    <cellStyle name="Финансовый 3 3 2 2 6 2" xfId="10240" xr:uid="{8C5EDDC5-64B2-45BC-B73A-2D3221A6A375}"/>
    <cellStyle name="Финансовый 3 3 2 2 7" xfId="5467" xr:uid="{00000000-0005-0000-0000-0000EE170000}"/>
    <cellStyle name="Финансовый 3 3 2 2 7 2" xfId="11484" xr:uid="{FA0BFD5B-2150-44C0-9705-118EA26BE943}"/>
    <cellStyle name="Финансовый 3 3 2 2 8" xfId="1731" xr:uid="{00000000-0005-0000-0000-0000EF170000}"/>
    <cellStyle name="Финансовый 3 3 2 2 8 2" xfId="7752" xr:uid="{07D311DC-DDB2-4E85-8778-7D539D715C1F}"/>
    <cellStyle name="Финансовый 3 3 2 2 9" xfId="6720" xr:uid="{4FAE27EF-E857-446C-9ACD-0ADBCF1F3BE3}"/>
    <cellStyle name="Финансовый 3 3 2 3" xfId="688" xr:uid="{00000000-0005-0000-0000-0000F0170000}"/>
    <cellStyle name="Финансовый 3 3 2 3 2" xfId="1106" xr:uid="{00000000-0005-0000-0000-0000F1170000}"/>
    <cellStyle name="Финансовый 3 3 2 3 2 2" xfId="1516" xr:uid="{00000000-0005-0000-0000-0000F2170000}"/>
    <cellStyle name="Финансовый 3 3 2 3 2 2 2" xfId="3597" xr:uid="{00000000-0005-0000-0000-0000F3170000}"/>
    <cellStyle name="Финансовый 3 3 2 3 2 2 2 2" xfId="9614" xr:uid="{F24EEA5C-211D-4165-9B79-CDF106C373D2}"/>
    <cellStyle name="Финансовый 3 3 2 3 2 2 3" xfId="4841" xr:uid="{00000000-0005-0000-0000-0000F4170000}"/>
    <cellStyle name="Финансовый 3 3 2 3 2 2 3 2" xfId="10858" xr:uid="{65282D75-B482-4776-8017-C6F9FE171BE3}"/>
    <cellStyle name="Финансовый 3 3 2 3 2 2 4" xfId="6085" xr:uid="{00000000-0005-0000-0000-0000F5170000}"/>
    <cellStyle name="Финансовый 3 3 2 3 2 2 4 2" xfId="12102" xr:uid="{6828255D-DBE4-494D-A10C-E341820468A3}"/>
    <cellStyle name="Финансовый 3 3 2 3 2 2 5" xfId="2350" xr:uid="{00000000-0005-0000-0000-0000F6170000}"/>
    <cellStyle name="Финансовый 3 3 2 3 2 2 5 2" xfId="8370" xr:uid="{E1506EE2-FE82-452D-941D-9653DA38EAA3}"/>
    <cellStyle name="Финансовый 3 3 2 3 2 2 6" xfId="7542" xr:uid="{1D99D834-8CDF-40F4-A3EB-D41B18BEF6F1}"/>
    <cellStyle name="Финансовый 3 3 2 3 2 3" xfId="2761" xr:uid="{00000000-0005-0000-0000-0000F7170000}"/>
    <cellStyle name="Финансовый 3 3 2 3 2 3 2" xfId="4008" xr:uid="{00000000-0005-0000-0000-0000F8170000}"/>
    <cellStyle name="Финансовый 3 3 2 3 2 3 2 2" xfId="10025" xr:uid="{D40CABFE-C5EA-46FC-AC70-6B7ADDBEBDED}"/>
    <cellStyle name="Финансовый 3 3 2 3 2 3 3" xfId="5252" xr:uid="{00000000-0005-0000-0000-0000F9170000}"/>
    <cellStyle name="Финансовый 3 3 2 3 2 3 3 2" xfId="11269" xr:uid="{90DF6F29-0C6C-4B73-A3AE-A9156D4408A2}"/>
    <cellStyle name="Финансовый 3 3 2 3 2 3 4" xfId="6496" xr:uid="{00000000-0005-0000-0000-0000FA170000}"/>
    <cellStyle name="Финансовый 3 3 2 3 2 3 4 2" xfId="12513" xr:uid="{494F48BA-2107-42A8-9DE4-A5A0A0F7179C}"/>
    <cellStyle name="Финансовый 3 3 2 3 2 3 5" xfId="8781" xr:uid="{6B557C82-64B0-44CB-A979-68616DCC0103}"/>
    <cellStyle name="Финансовый 3 3 2 3 2 4" xfId="3186" xr:uid="{00000000-0005-0000-0000-0000FB170000}"/>
    <cellStyle name="Финансовый 3 3 2 3 2 4 2" xfId="9203" xr:uid="{6018775A-26A2-4A30-9FAB-8C93D3720182}"/>
    <cellStyle name="Финансовый 3 3 2 3 2 5" xfId="4430" xr:uid="{00000000-0005-0000-0000-0000FC170000}"/>
    <cellStyle name="Финансовый 3 3 2 3 2 5 2" xfId="10447" xr:uid="{9F616466-DAF3-4B7F-AF93-FE52828D5E52}"/>
    <cellStyle name="Финансовый 3 3 2 3 2 6" xfId="5674" xr:uid="{00000000-0005-0000-0000-0000FD170000}"/>
    <cellStyle name="Финансовый 3 3 2 3 2 6 2" xfId="11691" xr:uid="{3B12DB91-0D48-44D2-9084-1C12CBEECAA4}"/>
    <cellStyle name="Финансовый 3 3 2 3 2 7" xfId="1939" xr:uid="{00000000-0005-0000-0000-0000FE170000}"/>
    <cellStyle name="Финансовый 3 3 2 3 2 7 2" xfId="7959" xr:uid="{B9827036-8DE6-4A2F-BBCC-D866600137CC}"/>
    <cellStyle name="Финансовый 3 3 2 3 2 8" xfId="7132" xr:uid="{E5F9BDA1-95B6-474A-9777-F496068C33FC}"/>
    <cellStyle name="Финансовый 3 3 2 3 3" xfId="898" xr:uid="{00000000-0005-0000-0000-0000FF170000}"/>
    <cellStyle name="Финансовый 3 3 2 3 3 2" xfId="3391" xr:uid="{00000000-0005-0000-0000-000000180000}"/>
    <cellStyle name="Финансовый 3 3 2 3 3 2 2" xfId="9408" xr:uid="{2D931D84-1AAB-4251-800C-4044D252BE83}"/>
    <cellStyle name="Финансовый 3 3 2 3 3 3" xfId="4635" xr:uid="{00000000-0005-0000-0000-000001180000}"/>
    <cellStyle name="Финансовый 3 3 2 3 3 3 2" xfId="10652" xr:uid="{328EBC75-6112-4BA7-8978-F1C12963A897}"/>
    <cellStyle name="Финансовый 3 3 2 3 3 4" xfId="5879" xr:uid="{00000000-0005-0000-0000-000002180000}"/>
    <cellStyle name="Финансовый 3 3 2 3 3 4 2" xfId="11896" xr:uid="{0072491A-F38D-459F-B0A4-0EA5FF83979C}"/>
    <cellStyle name="Финансовый 3 3 2 3 3 5" xfId="2144" xr:uid="{00000000-0005-0000-0000-000003180000}"/>
    <cellStyle name="Финансовый 3 3 2 3 3 5 2" xfId="8164" xr:uid="{A6C4A219-E367-4A6F-AA92-FC122604F46F}"/>
    <cellStyle name="Финансовый 3 3 2 3 3 6" xfId="6927" xr:uid="{A3796A5D-F2DD-4573-B67D-E7F514FD90C5}"/>
    <cellStyle name="Финансовый 3 3 2 3 4" xfId="1311" xr:uid="{00000000-0005-0000-0000-000004180000}"/>
    <cellStyle name="Финансовый 3 3 2 3 4 2" xfId="3802" xr:uid="{00000000-0005-0000-0000-000005180000}"/>
    <cellStyle name="Финансовый 3 3 2 3 4 2 2" xfId="9819" xr:uid="{220C557D-2DDB-4A11-8646-971A793C8440}"/>
    <cellStyle name="Финансовый 3 3 2 3 4 3" xfId="5046" xr:uid="{00000000-0005-0000-0000-000006180000}"/>
    <cellStyle name="Финансовый 3 3 2 3 4 3 2" xfId="11063" xr:uid="{6565A94A-E280-43AE-8B19-8054C27E2185}"/>
    <cellStyle name="Финансовый 3 3 2 3 4 4" xfId="6290" xr:uid="{00000000-0005-0000-0000-000007180000}"/>
    <cellStyle name="Финансовый 3 3 2 3 4 4 2" xfId="12307" xr:uid="{31BBADDC-F59B-4C1A-BE9F-7F6FB056BA65}"/>
    <cellStyle name="Финансовый 3 3 2 3 4 5" xfId="2555" xr:uid="{00000000-0005-0000-0000-000008180000}"/>
    <cellStyle name="Финансовый 3 3 2 3 4 5 2" xfId="8575" xr:uid="{727B0C47-9F1B-4082-97A5-1981AAA87C1A}"/>
    <cellStyle name="Финансовый 3 3 2 3 4 6" xfId="7337" xr:uid="{21558B28-AD9A-410F-A179-F3D415FD5374}"/>
    <cellStyle name="Финансовый 3 3 2 3 5" xfId="2980" xr:uid="{00000000-0005-0000-0000-000009180000}"/>
    <cellStyle name="Финансовый 3 3 2 3 5 2" xfId="8997" xr:uid="{05CF17D0-C79E-421A-BAA4-311916FBAD5F}"/>
    <cellStyle name="Финансовый 3 3 2 3 6" xfId="4224" xr:uid="{00000000-0005-0000-0000-00000A180000}"/>
    <cellStyle name="Финансовый 3 3 2 3 6 2" xfId="10241" xr:uid="{8511B7A0-C440-4200-A3DD-8BE8BFBE4353}"/>
    <cellStyle name="Финансовый 3 3 2 3 7" xfId="5468" xr:uid="{00000000-0005-0000-0000-00000B180000}"/>
    <cellStyle name="Финансовый 3 3 2 3 7 2" xfId="11485" xr:uid="{FB941709-BE22-4AA7-9559-401512DDA8DD}"/>
    <cellStyle name="Финансовый 3 3 2 3 8" xfId="1732" xr:uid="{00000000-0005-0000-0000-00000C180000}"/>
    <cellStyle name="Финансовый 3 3 2 3 8 2" xfId="7753" xr:uid="{68266EF3-CD16-4DE9-83D3-53B77DE966DD}"/>
    <cellStyle name="Финансовый 3 3 2 3 9" xfId="6721" xr:uid="{537B17EF-3BE8-460B-B916-76C0634D6B82}"/>
    <cellStyle name="Финансовый 3 3 2 4" xfId="1104" xr:uid="{00000000-0005-0000-0000-00000D180000}"/>
    <cellStyle name="Финансовый 3 3 2 4 2" xfId="1514" xr:uid="{00000000-0005-0000-0000-00000E180000}"/>
    <cellStyle name="Финансовый 3 3 2 4 2 2" xfId="3595" xr:uid="{00000000-0005-0000-0000-00000F180000}"/>
    <cellStyle name="Финансовый 3 3 2 4 2 2 2" xfId="9612" xr:uid="{088EA185-4E3F-4A8E-8A2E-0069440C8EDF}"/>
    <cellStyle name="Финансовый 3 3 2 4 2 3" xfId="4839" xr:uid="{00000000-0005-0000-0000-000010180000}"/>
    <cellStyle name="Финансовый 3 3 2 4 2 3 2" xfId="10856" xr:uid="{07EA08C9-A8FB-4874-A109-FA73F18CEEED}"/>
    <cellStyle name="Финансовый 3 3 2 4 2 4" xfId="6083" xr:uid="{00000000-0005-0000-0000-000011180000}"/>
    <cellStyle name="Финансовый 3 3 2 4 2 4 2" xfId="12100" xr:uid="{2A436C36-1091-4DA5-93C6-F56F46F1BD67}"/>
    <cellStyle name="Финансовый 3 3 2 4 2 5" xfId="2348" xr:uid="{00000000-0005-0000-0000-000012180000}"/>
    <cellStyle name="Финансовый 3 3 2 4 2 5 2" xfId="8368" xr:uid="{F1F77EA0-1D39-4214-AD88-72F7394B77DC}"/>
    <cellStyle name="Финансовый 3 3 2 4 2 6" xfId="7540" xr:uid="{2587EBE7-3986-4CBF-8449-FB420A77BF2D}"/>
    <cellStyle name="Финансовый 3 3 2 4 3" xfId="2759" xr:uid="{00000000-0005-0000-0000-000013180000}"/>
    <cellStyle name="Финансовый 3 3 2 4 3 2" xfId="4006" xr:uid="{00000000-0005-0000-0000-000014180000}"/>
    <cellStyle name="Финансовый 3 3 2 4 3 2 2" xfId="10023" xr:uid="{081FA576-D7F2-4109-A583-AA1FD3532C85}"/>
    <cellStyle name="Финансовый 3 3 2 4 3 3" xfId="5250" xr:uid="{00000000-0005-0000-0000-000015180000}"/>
    <cellStyle name="Финансовый 3 3 2 4 3 3 2" xfId="11267" xr:uid="{239B7039-075E-4784-9419-8374F6672C42}"/>
    <cellStyle name="Финансовый 3 3 2 4 3 4" xfId="6494" xr:uid="{00000000-0005-0000-0000-000016180000}"/>
    <cellStyle name="Финансовый 3 3 2 4 3 4 2" xfId="12511" xr:uid="{D543F923-9580-4DC3-849F-D42F43F713F0}"/>
    <cellStyle name="Финансовый 3 3 2 4 3 5" xfId="8779" xr:uid="{149B852B-AA10-45D3-8046-C611A774F4A2}"/>
    <cellStyle name="Финансовый 3 3 2 4 4" xfId="3184" xr:uid="{00000000-0005-0000-0000-000017180000}"/>
    <cellStyle name="Финансовый 3 3 2 4 4 2" xfId="9201" xr:uid="{F7AB110D-4CA3-4A29-983C-CCF10EE68681}"/>
    <cellStyle name="Финансовый 3 3 2 4 5" xfId="4428" xr:uid="{00000000-0005-0000-0000-000018180000}"/>
    <cellStyle name="Финансовый 3 3 2 4 5 2" xfId="10445" xr:uid="{F8115B6C-F6AB-4393-9428-291CF0D7AD98}"/>
    <cellStyle name="Финансовый 3 3 2 4 6" xfId="5672" xr:uid="{00000000-0005-0000-0000-000019180000}"/>
    <cellStyle name="Финансовый 3 3 2 4 6 2" xfId="11689" xr:uid="{93E291D8-852A-4EB5-8177-61DC396CB30F}"/>
    <cellStyle name="Финансовый 3 3 2 4 7" xfId="1937" xr:uid="{00000000-0005-0000-0000-00001A180000}"/>
    <cellStyle name="Финансовый 3 3 2 4 7 2" xfId="7957" xr:uid="{BDF1657B-E73A-47C5-9434-A6088F8C27BB}"/>
    <cellStyle name="Финансовый 3 3 2 4 8" xfId="7130" xr:uid="{FBE524F1-FB09-4115-AA58-5E185CC9C417}"/>
    <cellStyle name="Финансовый 3 3 2 5" xfId="896" xr:uid="{00000000-0005-0000-0000-00001B180000}"/>
    <cellStyle name="Финансовый 3 3 2 5 2" xfId="3389" xr:uid="{00000000-0005-0000-0000-00001C180000}"/>
    <cellStyle name="Финансовый 3 3 2 5 2 2" xfId="9406" xr:uid="{06F935B0-0C61-4F62-8ACA-5A8C5FD9473B}"/>
    <cellStyle name="Финансовый 3 3 2 5 3" xfId="4633" xr:uid="{00000000-0005-0000-0000-00001D180000}"/>
    <cellStyle name="Финансовый 3 3 2 5 3 2" xfId="10650" xr:uid="{2CD0010C-FE19-4AB2-AE78-6D3E7B1A0B2D}"/>
    <cellStyle name="Финансовый 3 3 2 5 4" xfId="5877" xr:uid="{00000000-0005-0000-0000-00001E180000}"/>
    <cellStyle name="Финансовый 3 3 2 5 4 2" xfId="11894" xr:uid="{34CC9A77-6214-4232-BC21-D9B84D68528E}"/>
    <cellStyle name="Финансовый 3 3 2 5 5" xfId="2142" xr:uid="{00000000-0005-0000-0000-00001F180000}"/>
    <cellStyle name="Финансовый 3 3 2 5 5 2" xfId="8162" xr:uid="{98911366-FF76-4F36-BE5E-3763B37EC023}"/>
    <cellStyle name="Финансовый 3 3 2 5 6" xfId="6925" xr:uid="{DF67E826-E69F-4CA1-9A59-BEFCA3681678}"/>
    <cellStyle name="Финансовый 3 3 2 6" xfId="1309" xr:uid="{00000000-0005-0000-0000-000020180000}"/>
    <cellStyle name="Финансовый 3 3 2 6 2" xfId="3800" xr:uid="{00000000-0005-0000-0000-000021180000}"/>
    <cellStyle name="Финансовый 3 3 2 6 2 2" xfId="9817" xr:uid="{803669E0-F430-4E02-948D-FCE5EAA9E333}"/>
    <cellStyle name="Финансовый 3 3 2 6 3" xfId="5044" xr:uid="{00000000-0005-0000-0000-000022180000}"/>
    <cellStyle name="Финансовый 3 3 2 6 3 2" xfId="11061" xr:uid="{BC4FC799-34A6-4E38-B9C2-5BD4BD21D73A}"/>
    <cellStyle name="Финансовый 3 3 2 6 4" xfId="6288" xr:uid="{00000000-0005-0000-0000-000023180000}"/>
    <cellStyle name="Финансовый 3 3 2 6 4 2" xfId="12305" xr:uid="{E3F96A0B-06EF-4D2A-88B4-59340A5C7705}"/>
    <cellStyle name="Финансовый 3 3 2 6 5" xfId="2553" xr:uid="{00000000-0005-0000-0000-000024180000}"/>
    <cellStyle name="Финансовый 3 3 2 6 5 2" xfId="8573" xr:uid="{576DBB53-D5D6-455C-ACDD-D6EC0CDDB39E}"/>
    <cellStyle name="Финансовый 3 3 2 6 6" xfId="7335" xr:uid="{9297A72E-C5A2-49F6-8266-300F4D5BF55C}"/>
    <cellStyle name="Финансовый 3 3 2 7" xfId="2978" xr:uid="{00000000-0005-0000-0000-000025180000}"/>
    <cellStyle name="Финансовый 3 3 2 7 2" xfId="8995" xr:uid="{28C14942-1196-4A1C-A3A6-993FD3E0A1C7}"/>
    <cellStyle name="Финансовый 3 3 2 8" xfId="4222" xr:uid="{00000000-0005-0000-0000-000026180000}"/>
    <cellStyle name="Финансовый 3 3 2 8 2" xfId="10239" xr:uid="{A8133B39-AEF5-470D-BE51-7FEB6655C60E}"/>
    <cellStyle name="Финансовый 3 3 2 9" xfId="5466" xr:uid="{00000000-0005-0000-0000-000027180000}"/>
    <cellStyle name="Финансовый 3 3 2 9 2" xfId="11483" xr:uid="{9F7A4DC3-BA5C-4AA7-853F-EA55E5D3E60C}"/>
    <cellStyle name="Финансовый 3 3 3" xfId="689" xr:uid="{00000000-0005-0000-0000-000028180000}"/>
    <cellStyle name="Финансовый 3 3 3 2" xfId="1107" xr:uid="{00000000-0005-0000-0000-000029180000}"/>
    <cellStyle name="Финансовый 3 3 3 2 2" xfId="1517" xr:uid="{00000000-0005-0000-0000-00002A180000}"/>
    <cellStyle name="Финансовый 3 3 3 2 2 2" xfId="3598" xr:uid="{00000000-0005-0000-0000-00002B180000}"/>
    <cellStyle name="Финансовый 3 3 3 2 2 2 2" xfId="9615" xr:uid="{C966EBE8-79C2-4913-A381-4EBE2D42675B}"/>
    <cellStyle name="Финансовый 3 3 3 2 2 3" xfId="4842" xr:uid="{00000000-0005-0000-0000-00002C180000}"/>
    <cellStyle name="Финансовый 3 3 3 2 2 3 2" xfId="10859" xr:uid="{9451E336-10B5-4ABF-A563-F736970FB808}"/>
    <cellStyle name="Финансовый 3 3 3 2 2 4" xfId="6086" xr:uid="{00000000-0005-0000-0000-00002D180000}"/>
    <cellStyle name="Финансовый 3 3 3 2 2 4 2" xfId="12103" xr:uid="{1B7079DC-1F63-43A9-AA14-7904BFEC3038}"/>
    <cellStyle name="Финансовый 3 3 3 2 2 5" xfId="2351" xr:uid="{00000000-0005-0000-0000-00002E180000}"/>
    <cellStyle name="Финансовый 3 3 3 2 2 5 2" xfId="8371" xr:uid="{048FAF67-DC1F-4E74-9446-15A9326C24DB}"/>
    <cellStyle name="Финансовый 3 3 3 2 2 6" xfId="7543" xr:uid="{3D9925FE-FFFA-4D84-93CC-3BAFE83C9A69}"/>
    <cellStyle name="Финансовый 3 3 3 2 3" xfId="2762" xr:uid="{00000000-0005-0000-0000-00002F180000}"/>
    <cellStyle name="Финансовый 3 3 3 2 3 2" xfId="4009" xr:uid="{00000000-0005-0000-0000-000030180000}"/>
    <cellStyle name="Финансовый 3 3 3 2 3 2 2" xfId="10026" xr:uid="{8B1ED75B-E804-4D7D-AACF-B5427810C926}"/>
    <cellStyle name="Финансовый 3 3 3 2 3 3" xfId="5253" xr:uid="{00000000-0005-0000-0000-000031180000}"/>
    <cellStyle name="Финансовый 3 3 3 2 3 3 2" xfId="11270" xr:uid="{963B6131-28E3-44D1-AB10-D763E323A284}"/>
    <cellStyle name="Финансовый 3 3 3 2 3 4" xfId="6497" xr:uid="{00000000-0005-0000-0000-000032180000}"/>
    <cellStyle name="Финансовый 3 3 3 2 3 4 2" xfId="12514" xr:uid="{6B076F66-E6F3-43EF-B42D-FC4FD99BA2EC}"/>
    <cellStyle name="Финансовый 3 3 3 2 3 5" xfId="8782" xr:uid="{2E1EF67D-3202-44C0-98D9-93A7115A9C86}"/>
    <cellStyle name="Финансовый 3 3 3 2 4" xfId="3187" xr:uid="{00000000-0005-0000-0000-000033180000}"/>
    <cellStyle name="Финансовый 3 3 3 2 4 2" xfId="9204" xr:uid="{4975B1AA-F4A2-4C44-8463-724B4D8CD783}"/>
    <cellStyle name="Финансовый 3 3 3 2 5" xfId="4431" xr:uid="{00000000-0005-0000-0000-000034180000}"/>
    <cellStyle name="Финансовый 3 3 3 2 5 2" xfId="10448" xr:uid="{446534E4-F0AE-4A31-BE7A-BCE8CF4AE2EC}"/>
    <cellStyle name="Финансовый 3 3 3 2 6" xfId="5675" xr:uid="{00000000-0005-0000-0000-000035180000}"/>
    <cellStyle name="Финансовый 3 3 3 2 6 2" xfId="11692" xr:uid="{AF1E23FA-9675-4D46-A4C4-105A7E1F352B}"/>
    <cellStyle name="Финансовый 3 3 3 2 7" xfId="1940" xr:uid="{00000000-0005-0000-0000-000036180000}"/>
    <cellStyle name="Финансовый 3 3 3 2 7 2" xfId="7960" xr:uid="{E18ECC92-6F02-4357-99B7-EF553FD96481}"/>
    <cellStyle name="Финансовый 3 3 3 2 8" xfId="7133" xr:uid="{0971B938-E7B2-47DE-93EE-6D55CAB75A40}"/>
    <cellStyle name="Финансовый 3 3 3 3" xfId="899" xr:uid="{00000000-0005-0000-0000-000037180000}"/>
    <cellStyle name="Финансовый 3 3 3 3 2" xfId="3392" xr:uid="{00000000-0005-0000-0000-000038180000}"/>
    <cellStyle name="Финансовый 3 3 3 3 2 2" xfId="9409" xr:uid="{F49AC50D-1F1E-4F0A-83A6-D7F8A1416B1F}"/>
    <cellStyle name="Финансовый 3 3 3 3 3" xfId="4636" xr:uid="{00000000-0005-0000-0000-000039180000}"/>
    <cellStyle name="Финансовый 3 3 3 3 3 2" xfId="10653" xr:uid="{545C6E91-F8BE-41BA-8650-88319421CB47}"/>
    <cellStyle name="Финансовый 3 3 3 3 4" xfId="5880" xr:uid="{00000000-0005-0000-0000-00003A180000}"/>
    <cellStyle name="Финансовый 3 3 3 3 4 2" xfId="11897" xr:uid="{1599675B-CD7A-4464-BF31-4F12ABB9DDA4}"/>
    <cellStyle name="Финансовый 3 3 3 3 5" xfId="2145" xr:uid="{00000000-0005-0000-0000-00003B180000}"/>
    <cellStyle name="Финансовый 3 3 3 3 5 2" xfId="8165" xr:uid="{3886749B-B325-482B-B6DA-0CD00C4566CD}"/>
    <cellStyle name="Финансовый 3 3 3 3 6" xfId="6928" xr:uid="{C0E25E27-3333-4DB6-90E9-99527584182C}"/>
    <cellStyle name="Финансовый 3 3 3 4" xfId="1312" xr:uid="{00000000-0005-0000-0000-00003C180000}"/>
    <cellStyle name="Финансовый 3 3 3 4 2" xfId="3803" xr:uid="{00000000-0005-0000-0000-00003D180000}"/>
    <cellStyle name="Финансовый 3 3 3 4 2 2" xfId="9820" xr:uid="{646CC829-A680-491B-A877-E3E1FBD50E95}"/>
    <cellStyle name="Финансовый 3 3 3 4 3" xfId="5047" xr:uid="{00000000-0005-0000-0000-00003E180000}"/>
    <cellStyle name="Финансовый 3 3 3 4 3 2" xfId="11064" xr:uid="{383AAF34-EC59-4639-A70C-00B10F825EEB}"/>
    <cellStyle name="Финансовый 3 3 3 4 4" xfId="6291" xr:uid="{00000000-0005-0000-0000-00003F180000}"/>
    <cellStyle name="Финансовый 3 3 3 4 4 2" xfId="12308" xr:uid="{E3D94EBF-F557-4C71-8D4A-7F2A3750E9CD}"/>
    <cellStyle name="Финансовый 3 3 3 4 5" xfId="2556" xr:uid="{00000000-0005-0000-0000-000040180000}"/>
    <cellStyle name="Финансовый 3 3 3 4 5 2" xfId="8576" xr:uid="{CC90E2DE-3D0C-4D17-977F-1761A1552DD3}"/>
    <cellStyle name="Финансовый 3 3 3 4 6" xfId="7338" xr:uid="{F15858E4-BA6B-41C0-94C6-B783C929D0C0}"/>
    <cellStyle name="Финансовый 3 3 3 5" xfId="2981" xr:uid="{00000000-0005-0000-0000-000041180000}"/>
    <cellStyle name="Финансовый 3 3 3 5 2" xfId="8998" xr:uid="{A2BBC66B-1F3E-4C4F-8EC1-7F5A0C3E585F}"/>
    <cellStyle name="Финансовый 3 3 3 6" xfId="4225" xr:uid="{00000000-0005-0000-0000-000042180000}"/>
    <cellStyle name="Финансовый 3 3 3 6 2" xfId="10242" xr:uid="{F03ED406-BD39-43D2-9D56-F5F4B2A412B7}"/>
    <cellStyle name="Финансовый 3 3 3 7" xfId="5469" xr:uid="{00000000-0005-0000-0000-000043180000}"/>
    <cellStyle name="Финансовый 3 3 3 7 2" xfId="11486" xr:uid="{295DF4DE-92A2-45FD-84DD-C92D70BEFDFE}"/>
    <cellStyle name="Финансовый 3 3 3 8" xfId="1733" xr:uid="{00000000-0005-0000-0000-000044180000}"/>
    <cellStyle name="Финансовый 3 3 3 8 2" xfId="7754" xr:uid="{E9D55110-8F7C-4656-9DEF-A768999E9268}"/>
    <cellStyle name="Финансовый 3 3 3 9" xfId="6722" xr:uid="{54DACFA0-D4D7-4EDC-AEF2-F9A81760AC70}"/>
    <cellStyle name="Финансовый 3 3 4" xfId="690" xr:uid="{00000000-0005-0000-0000-000045180000}"/>
    <cellStyle name="Финансовый 3 3 4 2" xfId="1108" xr:uid="{00000000-0005-0000-0000-000046180000}"/>
    <cellStyle name="Финансовый 3 3 4 2 2" xfId="1518" xr:uid="{00000000-0005-0000-0000-000047180000}"/>
    <cellStyle name="Финансовый 3 3 4 2 2 2" xfId="3599" xr:uid="{00000000-0005-0000-0000-000048180000}"/>
    <cellStyle name="Финансовый 3 3 4 2 2 2 2" xfId="9616" xr:uid="{288E458A-F397-4682-899B-8887F0D29D35}"/>
    <cellStyle name="Финансовый 3 3 4 2 2 3" xfId="4843" xr:uid="{00000000-0005-0000-0000-000049180000}"/>
    <cellStyle name="Финансовый 3 3 4 2 2 3 2" xfId="10860" xr:uid="{D6D03F3E-A751-4043-9C78-F35EC02A8ACE}"/>
    <cellStyle name="Финансовый 3 3 4 2 2 4" xfId="6087" xr:uid="{00000000-0005-0000-0000-00004A180000}"/>
    <cellStyle name="Финансовый 3 3 4 2 2 4 2" xfId="12104" xr:uid="{A218D92F-4DDA-4EA6-B5EB-83F0AC13DD42}"/>
    <cellStyle name="Финансовый 3 3 4 2 2 5" xfId="2352" xr:uid="{00000000-0005-0000-0000-00004B180000}"/>
    <cellStyle name="Финансовый 3 3 4 2 2 5 2" xfId="8372" xr:uid="{A2E107A5-8678-4C85-AD03-83BAB1C53970}"/>
    <cellStyle name="Финансовый 3 3 4 2 2 6" xfId="7544" xr:uid="{9044FE21-A208-460B-A1EC-CA4C5A426823}"/>
    <cellStyle name="Финансовый 3 3 4 2 3" xfId="2763" xr:uid="{00000000-0005-0000-0000-00004C180000}"/>
    <cellStyle name="Финансовый 3 3 4 2 3 2" xfId="4010" xr:uid="{00000000-0005-0000-0000-00004D180000}"/>
    <cellStyle name="Финансовый 3 3 4 2 3 2 2" xfId="10027" xr:uid="{5373D470-152D-488E-88A2-EC09AF54277C}"/>
    <cellStyle name="Финансовый 3 3 4 2 3 3" xfId="5254" xr:uid="{00000000-0005-0000-0000-00004E180000}"/>
    <cellStyle name="Финансовый 3 3 4 2 3 3 2" xfId="11271" xr:uid="{5583D5BE-A650-477B-ACB4-864DD3DAD0C3}"/>
    <cellStyle name="Финансовый 3 3 4 2 3 4" xfId="6498" xr:uid="{00000000-0005-0000-0000-00004F180000}"/>
    <cellStyle name="Финансовый 3 3 4 2 3 4 2" xfId="12515" xr:uid="{1104254A-F9D1-4F0F-8AFB-441EF05AC004}"/>
    <cellStyle name="Финансовый 3 3 4 2 3 5" xfId="8783" xr:uid="{781EABE4-EE97-4E1B-99C1-20319D609D87}"/>
    <cellStyle name="Финансовый 3 3 4 2 4" xfId="3188" xr:uid="{00000000-0005-0000-0000-000050180000}"/>
    <cellStyle name="Финансовый 3 3 4 2 4 2" xfId="9205" xr:uid="{1D1EEC7E-A240-4702-8F5E-0452C423AA9E}"/>
    <cellStyle name="Финансовый 3 3 4 2 5" xfId="4432" xr:uid="{00000000-0005-0000-0000-000051180000}"/>
    <cellStyle name="Финансовый 3 3 4 2 5 2" xfId="10449" xr:uid="{DA6067B3-7D26-4ACB-9819-12CE8976B6E1}"/>
    <cellStyle name="Финансовый 3 3 4 2 6" xfId="5676" xr:uid="{00000000-0005-0000-0000-000052180000}"/>
    <cellStyle name="Финансовый 3 3 4 2 6 2" xfId="11693" xr:uid="{2F8B3216-709A-41C3-B6A6-6EE6E24AC3A7}"/>
    <cellStyle name="Финансовый 3 3 4 2 7" xfId="1941" xr:uid="{00000000-0005-0000-0000-000053180000}"/>
    <cellStyle name="Финансовый 3 3 4 2 7 2" xfId="7961" xr:uid="{8C75ACF0-DF82-48ED-8AAF-9A0184CCF935}"/>
    <cellStyle name="Финансовый 3 3 4 2 8" xfId="7134" xr:uid="{0A1CC338-8949-4D92-A875-20B2CAA067BA}"/>
    <cellStyle name="Финансовый 3 3 4 3" xfId="900" xr:uid="{00000000-0005-0000-0000-000054180000}"/>
    <cellStyle name="Финансовый 3 3 4 3 2" xfId="3393" xr:uid="{00000000-0005-0000-0000-000055180000}"/>
    <cellStyle name="Финансовый 3 3 4 3 2 2" xfId="9410" xr:uid="{2A8E71FC-3017-42BD-97A5-7AF0075E8682}"/>
    <cellStyle name="Финансовый 3 3 4 3 3" xfId="4637" xr:uid="{00000000-0005-0000-0000-000056180000}"/>
    <cellStyle name="Финансовый 3 3 4 3 3 2" xfId="10654" xr:uid="{EB4FF41E-C8FD-4905-B3A0-0FE9C0C45FC0}"/>
    <cellStyle name="Финансовый 3 3 4 3 4" xfId="5881" xr:uid="{00000000-0005-0000-0000-000057180000}"/>
    <cellStyle name="Финансовый 3 3 4 3 4 2" xfId="11898" xr:uid="{88B53130-2945-430F-B310-1AC881B7EA1F}"/>
    <cellStyle name="Финансовый 3 3 4 3 5" xfId="2146" xr:uid="{00000000-0005-0000-0000-000058180000}"/>
    <cellStyle name="Финансовый 3 3 4 3 5 2" xfId="8166" xr:uid="{3358A1CE-F9E0-425D-9659-A1DA8C86A05F}"/>
    <cellStyle name="Финансовый 3 3 4 3 6" xfId="6929" xr:uid="{BF06C2DF-39B2-4DAD-8CB3-718DC0A14A4F}"/>
    <cellStyle name="Финансовый 3 3 4 4" xfId="1313" xr:uid="{00000000-0005-0000-0000-000059180000}"/>
    <cellStyle name="Финансовый 3 3 4 4 2" xfId="3804" xr:uid="{00000000-0005-0000-0000-00005A180000}"/>
    <cellStyle name="Финансовый 3 3 4 4 2 2" xfId="9821" xr:uid="{7CCB962A-20FB-4ED7-8018-8863E99173C9}"/>
    <cellStyle name="Финансовый 3 3 4 4 3" xfId="5048" xr:uid="{00000000-0005-0000-0000-00005B180000}"/>
    <cellStyle name="Финансовый 3 3 4 4 3 2" xfId="11065" xr:uid="{9DC3378D-738B-4346-A0A9-00AD92F6A5B4}"/>
    <cellStyle name="Финансовый 3 3 4 4 4" xfId="6292" xr:uid="{00000000-0005-0000-0000-00005C180000}"/>
    <cellStyle name="Финансовый 3 3 4 4 4 2" xfId="12309" xr:uid="{09081761-B514-4C04-9FC2-3DF58A22B6EF}"/>
    <cellStyle name="Финансовый 3 3 4 4 5" xfId="2557" xr:uid="{00000000-0005-0000-0000-00005D180000}"/>
    <cellStyle name="Финансовый 3 3 4 4 5 2" xfId="8577" xr:uid="{9CFFB414-9168-4DAA-B81E-F743769A40F9}"/>
    <cellStyle name="Финансовый 3 3 4 4 6" xfId="7339" xr:uid="{2F95EB10-612A-4AB9-B02E-5C5619D972EE}"/>
    <cellStyle name="Финансовый 3 3 4 5" xfId="2982" xr:uid="{00000000-0005-0000-0000-00005E180000}"/>
    <cellStyle name="Финансовый 3 3 4 5 2" xfId="8999" xr:uid="{999ABCF3-2FEB-42BA-A828-5030680E6419}"/>
    <cellStyle name="Финансовый 3 3 4 6" xfId="4226" xr:uid="{00000000-0005-0000-0000-00005F180000}"/>
    <cellStyle name="Финансовый 3 3 4 6 2" xfId="10243" xr:uid="{CAFF586F-812B-4F99-AE4D-83DDF22CBD6F}"/>
    <cellStyle name="Финансовый 3 3 4 7" xfId="5470" xr:uid="{00000000-0005-0000-0000-000060180000}"/>
    <cellStyle name="Финансовый 3 3 4 7 2" xfId="11487" xr:uid="{E53177F2-6E8F-43C4-9B35-21B8C44CBA84}"/>
    <cellStyle name="Финансовый 3 3 4 8" xfId="1734" xr:uid="{00000000-0005-0000-0000-000061180000}"/>
    <cellStyle name="Финансовый 3 3 4 8 2" xfId="7755" xr:uid="{8DCBC407-77AA-4629-BED4-65CFCB96EE92}"/>
    <cellStyle name="Финансовый 3 3 4 9" xfId="6723" xr:uid="{6E293D99-9939-436B-94AD-1373273F4048}"/>
    <cellStyle name="Финансовый 3 3 5" xfId="1103" xr:uid="{00000000-0005-0000-0000-000062180000}"/>
    <cellStyle name="Финансовый 3 3 5 2" xfId="1513" xr:uid="{00000000-0005-0000-0000-000063180000}"/>
    <cellStyle name="Финансовый 3 3 5 2 2" xfId="3594" xr:uid="{00000000-0005-0000-0000-000064180000}"/>
    <cellStyle name="Финансовый 3 3 5 2 2 2" xfId="9611" xr:uid="{C536EEE6-641B-44C9-A867-45C68F0B93E0}"/>
    <cellStyle name="Финансовый 3 3 5 2 3" xfId="4838" xr:uid="{00000000-0005-0000-0000-000065180000}"/>
    <cellStyle name="Финансовый 3 3 5 2 3 2" xfId="10855" xr:uid="{B033F410-660E-4375-ADF0-8D7C91E18611}"/>
    <cellStyle name="Финансовый 3 3 5 2 4" xfId="6082" xr:uid="{00000000-0005-0000-0000-000066180000}"/>
    <cellStyle name="Финансовый 3 3 5 2 4 2" xfId="12099" xr:uid="{8C88D6AC-5B77-47EC-B0CD-D51988C7F262}"/>
    <cellStyle name="Финансовый 3 3 5 2 5" xfId="2347" xr:uid="{00000000-0005-0000-0000-000067180000}"/>
    <cellStyle name="Финансовый 3 3 5 2 5 2" xfId="8367" xr:uid="{ED78A0E7-482B-422B-A926-205C134A06A0}"/>
    <cellStyle name="Финансовый 3 3 5 2 6" xfId="7539" xr:uid="{FF0E297F-6CDB-43F8-97D3-BD4751367CA4}"/>
    <cellStyle name="Финансовый 3 3 5 3" xfId="2758" xr:uid="{00000000-0005-0000-0000-000068180000}"/>
    <cellStyle name="Финансовый 3 3 5 3 2" xfId="4005" xr:uid="{00000000-0005-0000-0000-000069180000}"/>
    <cellStyle name="Финансовый 3 3 5 3 2 2" xfId="10022" xr:uid="{6B54676E-A5FB-446C-9FF8-571368AE31C2}"/>
    <cellStyle name="Финансовый 3 3 5 3 3" xfId="5249" xr:uid="{00000000-0005-0000-0000-00006A180000}"/>
    <cellStyle name="Финансовый 3 3 5 3 3 2" xfId="11266" xr:uid="{C3B5FD55-6100-4B01-9ACC-4A5B3121AA0B}"/>
    <cellStyle name="Финансовый 3 3 5 3 4" xfId="6493" xr:uid="{00000000-0005-0000-0000-00006B180000}"/>
    <cellStyle name="Финансовый 3 3 5 3 4 2" xfId="12510" xr:uid="{1E856FA7-C5E5-4E36-8B2C-6A77F28CE45B}"/>
    <cellStyle name="Финансовый 3 3 5 3 5" xfId="8778" xr:uid="{587AE9DE-C5AE-4EDB-BB1D-6B5306D02034}"/>
    <cellStyle name="Финансовый 3 3 5 4" xfId="3183" xr:uid="{00000000-0005-0000-0000-00006C180000}"/>
    <cellStyle name="Финансовый 3 3 5 4 2" xfId="9200" xr:uid="{6360FB46-D9DD-4727-84BC-2A5B32B76C94}"/>
    <cellStyle name="Финансовый 3 3 5 5" xfId="4427" xr:uid="{00000000-0005-0000-0000-00006D180000}"/>
    <cellStyle name="Финансовый 3 3 5 5 2" xfId="10444" xr:uid="{1EFD9C6B-4327-4293-AD00-957D56C43683}"/>
    <cellStyle name="Финансовый 3 3 5 6" xfId="5671" xr:uid="{00000000-0005-0000-0000-00006E180000}"/>
    <cellStyle name="Финансовый 3 3 5 6 2" xfId="11688" xr:uid="{9796505E-B59A-4C3B-9C16-FF2E01029554}"/>
    <cellStyle name="Финансовый 3 3 5 7" xfId="1936" xr:uid="{00000000-0005-0000-0000-00006F180000}"/>
    <cellStyle name="Финансовый 3 3 5 7 2" xfId="7956" xr:uid="{32A38362-D19C-428F-A176-0CE62E8DD525}"/>
    <cellStyle name="Финансовый 3 3 5 8" xfId="7129" xr:uid="{D58D0AF8-BE7E-454C-AA7E-D7A63D2D614F}"/>
    <cellStyle name="Финансовый 3 3 6" xfId="895" xr:uid="{00000000-0005-0000-0000-000070180000}"/>
    <cellStyle name="Финансовый 3 3 6 2" xfId="3388" xr:uid="{00000000-0005-0000-0000-000071180000}"/>
    <cellStyle name="Финансовый 3 3 6 2 2" xfId="9405" xr:uid="{10B3D495-DED5-49BB-97B0-713F2D8C5D7F}"/>
    <cellStyle name="Финансовый 3 3 6 3" xfId="4632" xr:uid="{00000000-0005-0000-0000-000072180000}"/>
    <cellStyle name="Финансовый 3 3 6 3 2" xfId="10649" xr:uid="{6C9EA04A-9088-4145-B068-ABF3F3884DCF}"/>
    <cellStyle name="Финансовый 3 3 6 4" xfId="5876" xr:uid="{00000000-0005-0000-0000-000073180000}"/>
    <cellStyle name="Финансовый 3 3 6 4 2" xfId="11893" xr:uid="{4A9FF5CA-1165-42D3-B0F3-2E04E32A95E6}"/>
    <cellStyle name="Финансовый 3 3 6 5" xfId="2141" xr:uid="{00000000-0005-0000-0000-000074180000}"/>
    <cellStyle name="Финансовый 3 3 6 5 2" xfId="8161" xr:uid="{85AFD137-DFD3-41A6-B900-9C74342E9189}"/>
    <cellStyle name="Финансовый 3 3 6 6" xfId="6924" xr:uid="{D6A04F62-DF68-44B8-92C3-78812A4E05EF}"/>
    <cellStyle name="Финансовый 3 3 7" xfId="1308" xr:uid="{00000000-0005-0000-0000-000075180000}"/>
    <cellStyle name="Финансовый 3 3 7 2" xfId="3799" xr:uid="{00000000-0005-0000-0000-000076180000}"/>
    <cellStyle name="Финансовый 3 3 7 2 2" xfId="9816" xr:uid="{082C4CC4-E77B-4746-BB56-D6866AF58B54}"/>
    <cellStyle name="Финансовый 3 3 7 3" xfId="5043" xr:uid="{00000000-0005-0000-0000-000077180000}"/>
    <cellStyle name="Финансовый 3 3 7 3 2" xfId="11060" xr:uid="{DEE4EA4C-3034-487A-AAFA-707190D5FDFE}"/>
    <cellStyle name="Финансовый 3 3 7 4" xfId="6287" xr:uid="{00000000-0005-0000-0000-000078180000}"/>
    <cellStyle name="Финансовый 3 3 7 4 2" xfId="12304" xr:uid="{25E911F1-03F4-454B-BDAF-68477C158EA4}"/>
    <cellStyle name="Финансовый 3 3 7 5" xfId="2552" xr:uid="{00000000-0005-0000-0000-000079180000}"/>
    <cellStyle name="Финансовый 3 3 7 5 2" xfId="8572" xr:uid="{E6E02188-2F13-443E-A231-3B5B3664DD63}"/>
    <cellStyle name="Финансовый 3 3 7 6" xfId="7334" xr:uid="{B764EA45-3ADC-493E-AD03-DAED42A02A28}"/>
    <cellStyle name="Финансовый 3 3 8" xfId="2977" xr:uid="{00000000-0005-0000-0000-00007A180000}"/>
    <cellStyle name="Финансовый 3 3 8 2" xfId="8994" xr:uid="{76446C0D-AF2A-4214-8CA5-1BBE6972AAD4}"/>
    <cellStyle name="Финансовый 3 3 9" xfId="4221" xr:uid="{00000000-0005-0000-0000-00007B180000}"/>
    <cellStyle name="Финансовый 3 3 9 2" xfId="10238" xr:uid="{84285FA7-55B3-48B0-8D90-B29969C60491}"/>
    <cellStyle name="Финансовый 3 4" xfId="691" xr:uid="{00000000-0005-0000-0000-00007C180000}"/>
    <cellStyle name="Финансовый 3 4 10" xfId="1735" xr:uid="{00000000-0005-0000-0000-00007D180000}"/>
    <cellStyle name="Финансовый 3 4 10 2" xfId="7756" xr:uid="{9DCE8083-9B2A-4098-AAE1-33704CC971AF}"/>
    <cellStyle name="Финансовый 3 4 11" xfId="6724" xr:uid="{4BB79227-5652-4850-AD06-66D3AED6FA06}"/>
    <cellStyle name="Финансовый 3 4 2" xfId="692" xr:uid="{00000000-0005-0000-0000-00007E180000}"/>
    <cellStyle name="Финансовый 3 4 2 2" xfId="1110" xr:uid="{00000000-0005-0000-0000-00007F180000}"/>
    <cellStyle name="Финансовый 3 4 2 2 2" xfId="1520" xr:uid="{00000000-0005-0000-0000-000080180000}"/>
    <cellStyle name="Финансовый 3 4 2 2 2 2" xfId="3601" xr:uid="{00000000-0005-0000-0000-000081180000}"/>
    <cellStyle name="Финансовый 3 4 2 2 2 2 2" xfId="9618" xr:uid="{0C0C7E02-70D7-4BCF-B7AF-4661C8037C95}"/>
    <cellStyle name="Финансовый 3 4 2 2 2 3" xfId="4845" xr:uid="{00000000-0005-0000-0000-000082180000}"/>
    <cellStyle name="Финансовый 3 4 2 2 2 3 2" xfId="10862" xr:uid="{14E9F9DB-1F4C-4701-AE70-1B7B5AE142EC}"/>
    <cellStyle name="Финансовый 3 4 2 2 2 4" xfId="6089" xr:uid="{00000000-0005-0000-0000-000083180000}"/>
    <cellStyle name="Финансовый 3 4 2 2 2 4 2" xfId="12106" xr:uid="{8D918026-DC56-4178-B742-1B270AC082F6}"/>
    <cellStyle name="Финансовый 3 4 2 2 2 5" xfId="2354" xr:uid="{00000000-0005-0000-0000-000084180000}"/>
    <cellStyle name="Финансовый 3 4 2 2 2 5 2" xfId="8374" xr:uid="{3546D8F6-3D59-42EA-9C8D-ECCA114BD0B7}"/>
    <cellStyle name="Финансовый 3 4 2 2 2 6" xfId="7546" xr:uid="{310A8748-BEC0-438E-A4A4-4D8750A4AF5C}"/>
    <cellStyle name="Финансовый 3 4 2 2 3" xfId="2765" xr:uid="{00000000-0005-0000-0000-000085180000}"/>
    <cellStyle name="Финансовый 3 4 2 2 3 2" xfId="4012" xr:uid="{00000000-0005-0000-0000-000086180000}"/>
    <cellStyle name="Финансовый 3 4 2 2 3 2 2" xfId="10029" xr:uid="{EF924DF2-C2FD-44BD-83E4-B5F72BF814F1}"/>
    <cellStyle name="Финансовый 3 4 2 2 3 3" xfId="5256" xr:uid="{00000000-0005-0000-0000-000087180000}"/>
    <cellStyle name="Финансовый 3 4 2 2 3 3 2" xfId="11273" xr:uid="{1B6D5AA5-C895-459A-973A-05C132CEB74D}"/>
    <cellStyle name="Финансовый 3 4 2 2 3 4" xfId="6500" xr:uid="{00000000-0005-0000-0000-000088180000}"/>
    <cellStyle name="Финансовый 3 4 2 2 3 4 2" xfId="12517" xr:uid="{5E9AAA20-9BE1-4120-B2EB-4E2B5CAEE759}"/>
    <cellStyle name="Финансовый 3 4 2 2 3 5" xfId="8785" xr:uid="{4510C72F-001E-4C9B-B7AB-9804F85C0542}"/>
    <cellStyle name="Финансовый 3 4 2 2 4" xfId="3190" xr:uid="{00000000-0005-0000-0000-000089180000}"/>
    <cellStyle name="Финансовый 3 4 2 2 4 2" xfId="9207" xr:uid="{2F815E2A-8455-442F-A57A-F890E2A23335}"/>
    <cellStyle name="Финансовый 3 4 2 2 5" xfId="4434" xr:uid="{00000000-0005-0000-0000-00008A180000}"/>
    <cellStyle name="Финансовый 3 4 2 2 5 2" xfId="10451" xr:uid="{F383F420-DB00-498C-A4C8-8CD89773727E}"/>
    <cellStyle name="Финансовый 3 4 2 2 6" xfId="5678" xr:uid="{00000000-0005-0000-0000-00008B180000}"/>
    <cellStyle name="Финансовый 3 4 2 2 6 2" xfId="11695" xr:uid="{C88F35C2-03C2-4590-8A80-B7CEEEDB1C6F}"/>
    <cellStyle name="Финансовый 3 4 2 2 7" xfId="1943" xr:uid="{00000000-0005-0000-0000-00008C180000}"/>
    <cellStyle name="Финансовый 3 4 2 2 7 2" xfId="7963" xr:uid="{7695D627-B8FF-47D9-AE27-40AD19C1CB0B}"/>
    <cellStyle name="Финансовый 3 4 2 2 8" xfId="7136" xr:uid="{BDB75A65-88F9-4BE1-858D-7AEE89F9D3CA}"/>
    <cellStyle name="Финансовый 3 4 2 3" xfId="902" xr:uid="{00000000-0005-0000-0000-00008D180000}"/>
    <cellStyle name="Финансовый 3 4 2 3 2" xfId="3395" xr:uid="{00000000-0005-0000-0000-00008E180000}"/>
    <cellStyle name="Финансовый 3 4 2 3 2 2" xfId="9412" xr:uid="{179B2F0A-FFD5-4A03-999E-D2E74120EDD0}"/>
    <cellStyle name="Финансовый 3 4 2 3 3" xfId="4639" xr:uid="{00000000-0005-0000-0000-00008F180000}"/>
    <cellStyle name="Финансовый 3 4 2 3 3 2" xfId="10656" xr:uid="{52DF9BFA-F221-40D0-8EAC-5F14F61BB4CE}"/>
    <cellStyle name="Финансовый 3 4 2 3 4" xfId="5883" xr:uid="{00000000-0005-0000-0000-000090180000}"/>
    <cellStyle name="Финансовый 3 4 2 3 4 2" xfId="11900" xr:uid="{A61FBB24-E7F4-4C7A-BF86-04C1D2E8718E}"/>
    <cellStyle name="Финансовый 3 4 2 3 5" xfId="2148" xr:uid="{00000000-0005-0000-0000-000091180000}"/>
    <cellStyle name="Финансовый 3 4 2 3 5 2" xfId="8168" xr:uid="{FCC0172D-086D-4002-9690-D0BFBABC3472}"/>
    <cellStyle name="Финансовый 3 4 2 3 6" xfId="6931" xr:uid="{B09140F9-574E-4FD1-923C-CC7682D2959B}"/>
    <cellStyle name="Финансовый 3 4 2 4" xfId="1315" xr:uid="{00000000-0005-0000-0000-000092180000}"/>
    <cellStyle name="Финансовый 3 4 2 4 2" xfId="3806" xr:uid="{00000000-0005-0000-0000-000093180000}"/>
    <cellStyle name="Финансовый 3 4 2 4 2 2" xfId="9823" xr:uid="{DA10C0F0-657D-4A10-8B6A-4EFD63C5A8CE}"/>
    <cellStyle name="Финансовый 3 4 2 4 3" xfId="5050" xr:uid="{00000000-0005-0000-0000-000094180000}"/>
    <cellStyle name="Финансовый 3 4 2 4 3 2" xfId="11067" xr:uid="{99413721-F057-456E-9F75-913CEE0B1D18}"/>
    <cellStyle name="Финансовый 3 4 2 4 4" xfId="6294" xr:uid="{00000000-0005-0000-0000-000095180000}"/>
    <cellStyle name="Финансовый 3 4 2 4 4 2" xfId="12311" xr:uid="{C570F5E6-2848-4BE4-81EC-C97897C0C7D1}"/>
    <cellStyle name="Финансовый 3 4 2 4 5" xfId="2559" xr:uid="{00000000-0005-0000-0000-000096180000}"/>
    <cellStyle name="Финансовый 3 4 2 4 5 2" xfId="8579" xr:uid="{D3FE5F8F-4129-4F24-8450-ADDAA8217F1A}"/>
    <cellStyle name="Финансовый 3 4 2 4 6" xfId="7341" xr:uid="{0B7946DD-FEB9-4434-90DB-F492800B96F2}"/>
    <cellStyle name="Финансовый 3 4 2 5" xfId="2984" xr:uid="{00000000-0005-0000-0000-000097180000}"/>
    <cellStyle name="Финансовый 3 4 2 5 2" xfId="9001" xr:uid="{C73BDEC8-3983-45C6-8BE4-578A557266F8}"/>
    <cellStyle name="Финансовый 3 4 2 6" xfId="4228" xr:uid="{00000000-0005-0000-0000-000098180000}"/>
    <cellStyle name="Финансовый 3 4 2 6 2" xfId="10245" xr:uid="{DF087F7E-9B6D-4C52-9129-17E6D11D225F}"/>
    <cellStyle name="Финансовый 3 4 2 7" xfId="5472" xr:uid="{00000000-0005-0000-0000-000099180000}"/>
    <cellStyle name="Финансовый 3 4 2 7 2" xfId="11489" xr:uid="{8A802247-119D-4B5F-A8FE-E8E8F860DA3A}"/>
    <cellStyle name="Финансовый 3 4 2 8" xfId="1736" xr:uid="{00000000-0005-0000-0000-00009A180000}"/>
    <cellStyle name="Финансовый 3 4 2 8 2" xfId="7757" xr:uid="{E261111A-814B-4624-9320-D245E1A25676}"/>
    <cellStyle name="Финансовый 3 4 2 9" xfId="6725" xr:uid="{1F99EF44-85A5-4E83-B5B7-70B89F05F4FC}"/>
    <cellStyle name="Финансовый 3 4 3" xfId="693" xr:uid="{00000000-0005-0000-0000-00009B180000}"/>
    <cellStyle name="Финансовый 3 4 3 2" xfId="1111" xr:uid="{00000000-0005-0000-0000-00009C180000}"/>
    <cellStyle name="Финансовый 3 4 3 2 2" xfId="1521" xr:uid="{00000000-0005-0000-0000-00009D180000}"/>
    <cellStyle name="Финансовый 3 4 3 2 2 2" xfId="3602" xr:uid="{00000000-0005-0000-0000-00009E180000}"/>
    <cellStyle name="Финансовый 3 4 3 2 2 2 2" xfId="9619" xr:uid="{D2756C43-8A8F-4C0D-9E8C-F3189B6F65C9}"/>
    <cellStyle name="Финансовый 3 4 3 2 2 3" xfId="4846" xr:uid="{00000000-0005-0000-0000-00009F180000}"/>
    <cellStyle name="Финансовый 3 4 3 2 2 3 2" xfId="10863" xr:uid="{5B5CFDD4-DA27-4B47-ACE3-BFF3F5DCA150}"/>
    <cellStyle name="Финансовый 3 4 3 2 2 4" xfId="6090" xr:uid="{00000000-0005-0000-0000-0000A0180000}"/>
    <cellStyle name="Финансовый 3 4 3 2 2 4 2" xfId="12107" xr:uid="{1D463D17-6588-4579-8CAA-CC36F5313B71}"/>
    <cellStyle name="Финансовый 3 4 3 2 2 5" xfId="2355" xr:uid="{00000000-0005-0000-0000-0000A1180000}"/>
    <cellStyle name="Финансовый 3 4 3 2 2 5 2" xfId="8375" xr:uid="{95CD4C0D-8721-49F4-AF38-79AFF2E3C966}"/>
    <cellStyle name="Финансовый 3 4 3 2 2 6" xfId="7547" xr:uid="{3E9BA938-620F-46E4-B7DC-C6A9C515DCE0}"/>
    <cellStyle name="Финансовый 3 4 3 2 3" xfId="2766" xr:uid="{00000000-0005-0000-0000-0000A2180000}"/>
    <cellStyle name="Финансовый 3 4 3 2 3 2" xfId="4013" xr:uid="{00000000-0005-0000-0000-0000A3180000}"/>
    <cellStyle name="Финансовый 3 4 3 2 3 2 2" xfId="10030" xr:uid="{C2FE162E-0967-425B-9F24-77F3EF81706B}"/>
    <cellStyle name="Финансовый 3 4 3 2 3 3" xfId="5257" xr:uid="{00000000-0005-0000-0000-0000A4180000}"/>
    <cellStyle name="Финансовый 3 4 3 2 3 3 2" xfId="11274" xr:uid="{0304CA9A-390F-4013-B4AF-4D410CC38744}"/>
    <cellStyle name="Финансовый 3 4 3 2 3 4" xfId="6501" xr:uid="{00000000-0005-0000-0000-0000A5180000}"/>
    <cellStyle name="Финансовый 3 4 3 2 3 4 2" xfId="12518" xr:uid="{996C3327-4AF8-4E40-AEEE-72485E05D29E}"/>
    <cellStyle name="Финансовый 3 4 3 2 3 5" xfId="8786" xr:uid="{61422EC1-623C-49D9-9FCB-A8867FACDEB4}"/>
    <cellStyle name="Финансовый 3 4 3 2 4" xfId="3191" xr:uid="{00000000-0005-0000-0000-0000A6180000}"/>
    <cellStyle name="Финансовый 3 4 3 2 4 2" xfId="9208" xr:uid="{443B8E75-163B-4BDC-A71B-F676E60757EB}"/>
    <cellStyle name="Финансовый 3 4 3 2 5" xfId="4435" xr:uid="{00000000-0005-0000-0000-0000A7180000}"/>
    <cellStyle name="Финансовый 3 4 3 2 5 2" xfId="10452" xr:uid="{E3D61916-07A9-4DF8-B4F7-407B7C889780}"/>
    <cellStyle name="Финансовый 3 4 3 2 6" xfId="5679" xr:uid="{00000000-0005-0000-0000-0000A8180000}"/>
    <cellStyle name="Финансовый 3 4 3 2 6 2" xfId="11696" xr:uid="{89B113B2-5B6F-4528-A911-B67123703F1E}"/>
    <cellStyle name="Финансовый 3 4 3 2 7" xfId="1944" xr:uid="{00000000-0005-0000-0000-0000A9180000}"/>
    <cellStyle name="Финансовый 3 4 3 2 7 2" xfId="7964" xr:uid="{0DD94A71-E993-4F42-A991-8B1A0E4960CB}"/>
    <cellStyle name="Финансовый 3 4 3 2 8" xfId="7137" xr:uid="{A808D886-9132-4260-B56C-A4246408C764}"/>
    <cellStyle name="Финансовый 3 4 3 3" xfId="903" xr:uid="{00000000-0005-0000-0000-0000AA180000}"/>
    <cellStyle name="Финансовый 3 4 3 3 2" xfId="3396" xr:uid="{00000000-0005-0000-0000-0000AB180000}"/>
    <cellStyle name="Финансовый 3 4 3 3 2 2" xfId="9413" xr:uid="{4205CF88-4630-496D-9850-59151F2CB036}"/>
    <cellStyle name="Финансовый 3 4 3 3 3" xfId="4640" xr:uid="{00000000-0005-0000-0000-0000AC180000}"/>
    <cellStyle name="Финансовый 3 4 3 3 3 2" xfId="10657" xr:uid="{4480BB12-8D36-4CC4-8E54-268C31BCEBC9}"/>
    <cellStyle name="Финансовый 3 4 3 3 4" xfId="5884" xr:uid="{00000000-0005-0000-0000-0000AD180000}"/>
    <cellStyle name="Финансовый 3 4 3 3 4 2" xfId="11901" xr:uid="{D69E6040-51C6-4D51-90B9-48044E18DE81}"/>
    <cellStyle name="Финансовый 3 4 3 3 5" xfId="2149" xr:uid="{00000000-0005-0000-0000-0000AE180000}"/>
    <cellStyle name="Финансовый 3 4 3 3 5 2" xfId="8169" xr:uid="{D43A7C3C-4914-4C33-B8C3-8923BAC87156}"/>
    <cellStyle name="Финансовый 3 4 3 3 6" xfId="6932" xr:uid="{5BADABF2-6CC3-4458-8429-58F1C736B84C}"/>
    <cellStyle name="Финансовый 3 4 3 4" xfId="1316" xr:uid="{00000000-0005-0000-0000-0000AF180000}"/>
    <cellStyle name="Финансовый 3 4 3 4 2" xfId="3807" xr:uid="{00000000-0005-0000-0000-0000B0180000}"/>
    <cellStyle name="Финансовый 3 4 3 4 2 2" xfId="9824" xr:uid="{EE3CCA3A-601E-46E9-AC13-8FDF5F356574}"/>
    <cellStyle name="Финансовый 3 4 3 4 3" xfId="5051" xr:uid="{00000000-0005-0000-0000-0000B1180000}"/>
    <cellStyle name="Финансовый 3 4 3 4 3 2" xfId="11068" xr:uid="{8204EC66-FEDC-4171-BA04-E78F5E25FA5B}"/>
    <cellStyle name="Финансовый 3 4 3 4 4" xfId="6295" xr:uid="{00000000-0005-0000-0000-0000B2180000}"/>
    <cellStyle name="Финансовый 3 4 3 4 4 2" xfId="12312" xr:uid="{6D72FEE1-66CF-4613-BBF6-750FEB33601C}"/>
    <cellStyle name="Финансовый 3 4 3 4 5" xfId="2560" xr:uid="{00000000-0005-0000-0000-0000B3180000}"/>
    <cellStyle name="Финансовый 3 4 3 4 5 2" xfId="8580" xr:uid="{2EB91B17-A81A-426E-859D-A2FD8814DE66}"/>
    <cellStyle name="Финансовый 3 4 3 4 6" xfId="7342" xr:uid="{3E696149-25BA-45A3-8D1F-97E630AA35AF}"/>
    <cellStyle name="Финансовый 3 4 3 5" xfId="2985" xr:uid="{00000000-0005-0000-0000-0000B4180000}"/>
    <cellStyle name="Финансовый 3 4 3 5 2" xfId="9002" xr:uid="{10E65B3F-05E3-4A6D-8F18-77F9E0EDB1F1}"/>
    <cellStyle name="Финансовый 3 4 3 6" xfId="4229" xr:uid="{00000000-0005-0000-0000-0000B5180000}"/>
    <cellStyle name="Финансовый 3 4 3 6 2" xfId="10246" xr:uid="{1912754B-D99F-4B4A-9480-944F1B6FF9AC}"/>
    <cellStyle name="Финансовый 3 4 3 7" xfId="5473" xr:uid="{00000000-0005-0000-0000-0000B6180000}"/>
    <cellStyle name="Финансовый 3 4 3 7 2" xfId="11490" xr:uid="{527E0A47-FE4C-4F88-BF2F-E4767DA1E0CD}"/>
    <cellStyle name="Финансовый 3 4 3 8" xfId="1737" xr:uid="{00000000-0005-0000-0000-0000B7180000}"/>
    <cellStyle name="Финансовый 3 4 3 8 2" xfId="7758" xr:uid="{C5F215E6-D3D9-456C-8AF1-A21922C2F8EE}"/>
    <cellStyle name="Финансовый 3 4 3 9" xfId="6726" xr:uid="{2CC1D66C-96C5-46C2-84A1-DA0CEA06A572}"/>
    <cellStyle name="Финансовый 3 4 4" xfId="1109" xr:uid="{00000000-0005-0000-0000-0000B8180000}"/>
    <cellStyle name="Финансовый 3 4 4 2" xfId="1519" xr:uid="{00000000-0005-0000-0000-0000B9180000}"/>
    <cellStyle name="Финансовый 3 4 4 2 2" xfId="3600" xr:uid="{00000000-0005-0000-0000-0000BA180000}"/>
    <cellStyle name="Финансовый 3 4 4 2 2 2" xfId="9617" xr:uid="{31B6158B-EEDB-4A6A-B6CB-F248FFB3391C}"/>
    <cellStyle name="Финансовый 3 4 4 2 3" xfId="4844" xr:uid="{00000000-0005-0000-0000-0000BB180000}"/>
    <cellStyle name="Финансовый 3 4 4 2 3 2" xfId="10861" xr:uid="{7D2BC3F7-DF80-497B-9AC4-A68578C75D5E}"/>
    <cellStyle name="Финансовый 3 4 4 2 4" xfId="6088" xr:uid="{00000000-0005-0000-0000-0000BC180000}"/>
    <cellStyle name="Финансовый 3 4 4 2 4 2" xfId="12105" xr:uid="{50B111E0-BE20-47E1-87F9-4AAA82D979C2}"/>
    <cellStyle name="Финансовый 3 4 4 2 5" xfId="2353" xr:uid="{00000000-0005-0000-0000-0000BD180000}"/>
    <cellStyle name="Финансовый 3 4 4 2 5 2" xfId="8373" xr:uid="{324CD2D4-5AB1-4823-825F-D4C937A23606}"/>
    <cellStyle name="Финансовый 3 4 4 2 6" xfId="7545" xr:uid="{E67D86BD-93BA-4F9B-A245-8B57F4967D02}"/>
    <cellStyle name="Финансовый 3 4 4 3" xfId="2764" xr:uid="{00000000-0005-0000-0000-0000BE180000}"/>
    <cellStyle name="Финансовый 3 4 4 3 2" xfId="4011" xr:uid="{00000000-0005-0000-0000-0000BF180000}"/>
    <cellStyle name="Финансовый 3 4 4 3 2 2" xfId="10028" xr:uid="{E91B00C9-37F3-40D3-8B05-B0EFCE67AADE}"/>
    <cellStyle name="Финансовый 3 4 4 3 3" xfId="5255" xr:uid="{00000000-0005-0000-0000-0000C0180000}"/>
    <cellStyle name="Финансовый 3 4 4 3 3 2" xfId="11272" xr:uid="{D40E98B7-4934-49B9-90A0-BCA465588928}"/>
    <cellStyle name="Финансовый 3 4 4 3 4" xfId="6499" xr:uid="{00000000-0005-0000-0000-0000C1180000}"/>
    <cellStyle name="Финансовый 3 4 4 3 4 2" xfId="12516" xr:uid="{9251E8B7-1F0F-4C0C-B276-A13E93F89593}"/>
    <cellStyle name="Финансовый 3 4 4 3 5" xfId="8784" xr:uid="{DEB5BFBD-0E7A-4EC1-9639-B2A1161CA9D7}"/>
    <cellStyle name="Финансовый 3 4 4 4" xfId="3189" xr:uid="{00000000-0005-0000-0000-0000C2180000}"/>
    <cellStyle name="Финансовый 3 4 4 4 2" xfId="9206" xr:uid="{D86D4BD3-2A48-4D4D-BA25-9622043D71F5}"/>
    <cellStyle name="Финансовый 3 4 4 5" xfId="4433" xr:uid="{00000000-0005-0000-0000-0000C3180000}"/>
    <cellStyle name="Финансовый 3 4 4 5 2" xfId="10450" xr:uid="{69D9358E-00CD-4ECB-9D8D-24E22E85B417}"/>
    <cellStyle name="Финансовый 3 4 4 6" xfId="5677" xr:uid="{00000000-0005-0000-0000-0000C4180000}"/>
    <cellStyle name="Финансовый 3 4 4 6 2" xfId="11694" xr:uid="{FEF5C0A1-9216-475A-A2EC-2A6CF4D1B359}"/>
    <cellStyle name="Финансовый 3 4 4 7" xfId="1942" xr:uid="{00000000-0005-0000-0000-0000C5180000}"/>
    <cellStyle name="Финансовый 3 4 4 7 2" xfId="7962" xr:uid="{E12F0DA9-B040-4979-8693-678EF55269E6}"/>
    <cellStyle name="Финансовый 3 4 4 8" xfId="7135" xr:uid="{52B19E02-604C-4BE4-8880-A567A7FC346A}"/>
    <cellStyle name="Финансовый 3 4 5" xfId="901" xr:uid="{00000000-0005-0000-0000-0000C6180000}"/>
    <cellStyle name="Финансовый 3 4 5 2" xfId="3394" xr:uid="{00000000-0005-0000-0000-0000C7180000}"/>
    <cellStyle name="Финансовый 3 4 5 2 2" xfId="9411" xr:uid="{CF52636B-2A38-4B73-9438-C25426430F3F}"/>
    <cellStyle name="Финансовый 3 4 5 3" xfId="4638" xr:uid="{00000000-0005-0000-0000-0000C8180000}"/>
    <cellStyle name="Финансовый 3 4 5 3 2" xfId="10655" xr:uid="{2522CA78-B461-4CEA-AD8E-0EF5FB671357}"/>
    <cellStyle name="Финансовый 3 4 5 4" xfId="5882" xr:uid="{00000000-0005-0000-0000-0000C9180000}"/>
    <cellStyle name="Финансовый 3 4 5 4 2" xfId="11899" xr:uid="{390EE9F0-8048-4D49-A8E4-04EE6D4650E4}"/>
    <cellStyle name="Финансовый 3 4 5 5" xfId="2147" xr:uid="{00000000-0005-0000-0000-0000CA180000}"/>
    <cellStyle name="Финансовый 3 4 5 5 2" xfId="8167" xr:uid="{935FEE95-E34F-4BEE-AE63-02A2A6F16354}"/>
    <cellStyle name="Финансовый 3 4 5 6" xfId="6930" xr:uid="{2DF6AA88-3894-4318-9B47-F070B06509FC}"/>
    <cellStyle name="Финансовый 3 4 6" xfId="1314" xr:uid="{00000000-0005-0000-0000-0000CB180000}"/>
    <cellStyle name="Финансовый 3 4 6 2" xfId="3805" xr:uid="{00000000-0005-0000-0000-0000CC180000}"/>
    <cellStyle name="Финансовый 3 4 6 2 2" xfId="9822" xr:uid="{21264177-F08F-4AF8-B167-577E4DF4BD28}"/>
    <cellStyle name="Финансовый 3 4 6 3" xfId="5049" xr:uid="{00000000-0005-0000-0000-0000CD180000}"/>
    <cellStyle name="Финансовый 3 4 6 3 2" xfId="11066" xr:uid="{81F63031-3210-42EF-BD3E-B0EF6B41A2DD}"/>
    <cellStyle name="Финансовый 3 4 6 4" xfId="6293" xr:uid="{00000000-0005-0000-0000-0000CE180000}"/>
    <cellStyle name="Финансовый 3 4 6 4 2" xfId="12310" xr:uid="{71BF4BE9-9148-4B68-ACAC-E973953D47BE}"/>
    <cellStyle name="Финансовый 3 4 6 5" xfId="2558" xr:uid="{00000000-0005-0000-0000-0000CF180000}"/>
    <cellStyle name="Финансовый 3 4 6 5 2" xfId="8578" xr:uid="{C1A2BCA7-22D6-4F9E-BDFE-3935E01DCDAC}"/>
    <cellStyle name="Финансовый 3 4 6 6" xfId="7340" xr:uid="{94A38283-F09C-4FA8-9B3F-4E192B7992D9}"/>
    <cellStyle name="Финансовый 3 4 7" xfId="2983" xr:uid="{00000000-0005-0000-0000-0000D0180000}"/>
    <cellStyle name="Финансовый 3 4 7 2" xfId="9000" xr:uid="{3A014AEC-FFFE-4DCC-B437-4CCDF4C6C93B}"/>
    <cellStyle name="Финансовый 3 4 8" xfId="4227" xr:uid="{00000000-0005-0000-0000-0000D1180000}"/>
    <cellStyle name="Финансовый 3 4 8 2" xfId="10244" xr:uid="{12C1158E-3CAA-482B-B286-1BF39C739BC4}"/>
    <cellStyle name="Финансовый 3 4 9" xfId="5471" xr:uid="{00000000-0005-0000-0000-0000D2180000}"/>
    <cellStyle name="Финансовый 3 4 9 2" xfId="11488" xr:uid="{A8A9A894-EB35-4B8C-B37C-1B49C2782614}"/>
    <cellStyle name="Финансовый 3 5" xfId="694" xr:uid="{00000000-0005-0000-0000-0000D3180000}"/>
    <cellStyle name="Финансовый 3 5 2" xfId="1112" xr:uid="{00000000-0005-0000-0000-0000D4180000}"/>
    <cellStyle name="Финансовый 3 5 2 2" xfId="1522" xr:uid="{00000000-0005-0000-0000-0000D5180000}"/>
    <cellStyle name="Финансовый 3 5 2 2 2" xfId="3603" xr:uid="{00000000-0005-0000-0000-0000D6180000}"/>
    <cellStyle name="Финансовый 3 5 2 2 2 2" xfId="9620" xr:uid="{6DB4F1C9-5979-451C-A97F-CBB45948EA68}"/>
    <cellStyle name="Финансовый 3 5 2 2 3" xfId="4847" xr:uid="{00000000-0005-0000-0000-0000D7180000}"/>
    <cellStyle name="Финансовый 3 5 2 2 3 2" xfId="10864" xr:uid="{C6A03387-57F4-47C9-9ED9-C696BF3FE922}"/>
    <cellStyle name="Финансовый 3 5 2 2 4" xfId="6091" xr:uid="{00000000-0005-0000-0000-0000D8180000}"/>
    <cellStyle name="Финансовый 3 5 2 2 4 2" xfId="12108" xr:uid="{85D157AC-4993-4989-BDDB-7B780EE3D891}"/>
    <cellStyle name="Финансовый 3 5 2 2 5" xfId="2356" xr:uid="{00000000-0005-0000-0000-0000D9180000}"/>
    <cellStyle name="Финансовый 3 5 2 2 5 2" xfId="8376" xr:uid="{74A25421-2A65-4E01-883C-C17EEFBB34E5}"/>
    <cellStyle name="Финансовый 3 5 2 2 6" xfId="7548" xr:uid="{5246537E-6C5C-4D6A-9701-A0E9383EE7E6}"/>
    <cellStyle name="Финансовый 3 5 2 3" xfId="2767" xr:uid="{00000000-0005-0000-0000-0000DA180000}"/>
    <cellStyle name="Финансовый 3 5 2 3 2" xfId="4014" xr:uid="{00000000-0005-0000-0000-0000DB180000}"/>
    <cellStyle name="Финансовый 3 5 2 3 2 2" xfId="10031" xr:uid="{E5F128CE-5CB1-4F71-A709-773E8AB5EADA}"/>
    <cellStyle name="Финансовый 3 5 2 3 3" xfId="5258" xr:uid="{00000000-0005-0000-0000-0000DC180000}"/>
    <cellStyle name="Финансовый 3 5 2 3 3 2" xfId="11275" xr:uid="{D365B5EA-F8FE-4AC1-9281-B294CE44775C}"/>
    <cellStyle name="Финансовый 3 5 2 3 4" xfId="6502" xr:uid="{00000000-0005-0000-0000-0000DD180000}"/>
    <cellStyle name="Финансовый 3 5 2 3 4 2" xfId="12519" xr:uid="{345DD4F1-EC22-454C-9FC2-CB8A85A5C134}"/>
    <cellStyle name="Финансовый 3 5 2 3 5" xfId="8787" xr:uid="{91B6C282-C636-42A7-9AC4-A7FF56F87F65}"/>
    <cellStyle name="Финансовый 3 5 2 4" xfId="3192" xr:uid="{00000000-0005-0000-0000-0000DE180000}"/>
    <cellStyle name="Финансовый 3 5 2 4 2" xfId="9209" xr:uid="{3AFA33B5-EB30-46BE-81AA-B7926B1F6A4F}"/>
    <cellStyle name="Финансовый 3 5 2 5" xfId="4436" xr:uid="{00000000-0005-0000-0000-0000DF180000}"/>
    <cellStyle name="Финансовый 3 5 2 5 2" xfId="10453" xr:uid="{0C12D138-CA2E-4B1F-A774-D6841CCC6EB5}"/>
    <cellStyle name="Финансовый 3 5 2 6" xfId="5680" xr:uid="{00000000-0005-0000-0000-0000E0180000}"/>
    <cellStyle name="Финансовый 3 5 2 6 2" xfId="11697" xr:uid="{00F5F553-9C0E-4F0A-93DD-A44B53C6754F}"/>
    <cellStyle name="Финансовый 3 5 2 7" xfId="1945" xr:uid="{00000000-0005-0000-0000-0000E1180000}"/>
    <cellStyle name="Финансовый 3 5 2 7 2" xfId="7965" xr:uid="{C66A54DD-E3C8-4EC8-A496-32B927E25E39}"/>
    <cellStyle name="Финансовый 3 5 2 8" xfId="7138" xr:uid="{E69D137D-21A5-4B3B-8F3C-BB07AF28A61F}"/>
    <cellStyle name="Финансовый 3 5 3" xfId="904" xr:uid="{00000000-0005-0000-0000-0000E2180000}"/>
    <cellStyle name="Финансовый 3 5 3 2" xfId="3397" xr:uid="{00000000-0005-0000-0000-0000E3180000}"/>
    <cellStyle name="Финансовый 3 5 3 2 2" xfId="9414" xr:uid="{406C43CE-F628-4119-BA97-20A8112396B4}"/>
    <cellStyle name="Финансовый 3 5 3 3" xfId="4641" xr:uid="{00000000-0005-0000-0000-0000E4180000}"/>
    <cellStyle name="Финансовый 3 5 3 3 2" xfId="10658" xr:uid="{82452DDE-62A5-4C6D-B5E2-15E022AF3B91}"/>
    <cellStyle name="Финансовый 3 5 3 4" xfId="5885" xr:uid="{00000000-0005-0000-0000-0000E5180000}"/>
    <cellStyle name="Финансовый 3 5 3 4 2" xfId="11902" xr:uid="{0D3B6FC0-24D0-4DCA-B620-61AAE14B68BC}"/>
    <cellStyle name="Финансовый 3 5 3 5" xfId="2150" xr:uid="{00000000-0005-0000-0000-0000E6180000}"/>
    <cellStyle name="Финансовый 3 5 3 5 2" xfId="8170" xr:uid="{C07BD325-D863-436D-9A0F-D59B08FC8C93}"/>
    <cellStyle name="Финансовый 3 5 3 6" xfId="6933" xr:uid="{D6FD216A-49C2-4A10-83EA-A5FB6F5F8859}"/>
    <cellStyle name="Финансовый 3 5 4" xfId="1317" xr:uid="{00000000-0005-0000-0000-0000E7180000}"/>
    <cellStyle name="Финансовый 3 5 4 2" xfId="3808" xr:uid="{00000000-0005-0000-0000-0000E8180000}"/>
    <cellStyle name="Финансовый 3 5 4 2 2" xfId="9825" xr:uid="{B630D6D3-6622-4CA1-BDEF-E7879C44F8E3}"/>
    <cellStyle name="Финансовый 3 5 4 3" xfId="5052" xr:uid="{00000000-0005-0000-0000-0000E9180000}"/>
    <cellStyle name="Финансовый 3 5 4 3 2" xfId="11069" xr:uid="{5E164BAB-0F44-4976-B992-DC7F3AF20868}"/>
    <cellStyle name="Финансовый 3 5 4 4" xfId="6296" xr:uid="{00000000-0005-0000-0000-0000EA180000}"/>
    <cellStyle name="Финансовый 3 5 4 4 2" xfId="12313" xr:uid="{D06D8C86-CD12-4A8C-AC4A-F78785DFFC22}"/>
    <cellStyle name="Финансовый 3 5 4 5" xfId="2561" xr:uid="{00000000-0005-0000-0000-0000EB180000}"/>
    <cellStyle name="Финансовый 3 5 4 5 2" xfId="8581" xr:uid="{541BCB70-B433-4A93-8F94-EDE6C52BE82A}"/>
    <cellStyle name="Финансовый 3 5 4 6" xfId="7343" xr:uid="{076E24B5-9BFE-4CC7-B8E8-1F42DBF051DA}"/>
    <cellStyle name="Финансовый 3 5 5" xfId="2986" xr:uid="{00000000-0005-0000-0000-0000EC180000}"/>
    <cellStyle name="Финансовый 3 5 5 2" xfId="9003" xr:uid="{ECA37349-240B-4718-AC63-ECA583CB10D7}"/>
    <cellStyle name="Финансовый 3 5 6" xfId="4230" xr:uid="{00000000-0005-0000-0000-0000ED180000}"/>
    <cellStyle name="Финансовый 3 5 6 2" xfId="10247" xr:uid="{79A912B1-9B11-4395-AD00-AD1E3842D190}"/>
    <cellStyle name="Финансовый 3 5 7" xfId="5474" xr:uid="{00000000-0005-0000-0000-0000EE180000}"/>
    <cellStyle name="Финансовый 3 5 7 2" xfId="11491" xr:uid="{78B2D431-EEB9-4B1D-AB71-61B66F527C14}"/>
    <cellStyle name="Финансовый 3 5 8" xfId="1738" xr:uid="{00000000-0005-0000-0000-0000EF180000}"/>
    <cellStyle name="Финансовый 3 5 8 2" xfId="7759" xr:uid="{90457074-4B15-411F-8336-FC1448D171E1}"/>
    <cellStyle name="Финансовый 3 5 9" xfId="6727" xr:uid="{539EC7DA-9455-4E3B-8D2A-5F530C2E2691}"/>
    <cellStyle name="Финансовый 3 6" xfId="695" xr:uid="{00000000-0005-0000-0000-0000F0180000}"/>
    <cellStyle name="Финансовый 3 6 2" xfId="1113" xr:uid="{00000000-0005-0000-0000-0000F1180000}"/>
    <cellStyle name="Финансовый 3 6 2 2" xfId="1523" xr:uid="{00000000-0005-0000-0000-0000F2180000}"/>
    <cellStyle name="Финансовый 3 6 2 2 2" xfId="3604" xr:uid="{00000000-0005-0000-0000-0000F3180000}"/>
    <cellStyle name="Финансовый 3 6 2 2 2 2" xfId="9621" xr:uid="{D06C4AC1-519C-4182-B269-AEE5B01FA895}"/>
    <cellStyle name="Финансовый 3 6 2 2 3" xfId="4848" xr:uid="{00000000-0005-0000-0000-0000F4180000}"/>
    <cellStyle name="Финансовый 3 6 2 2 3 2" xfId="10865" xr:uid="{E490A779-5C04-43F1-AD8F-829265F5901A}"/>
    <cellStyle name="Финансовый 3 6 2 2 4" xfId="6092" xr:uid="{00000000-0005-0000-0000-0000F5180000}"/>
    <cellStyle name="Финансовый 3 6 2 2 4 2" xfId="12109" xr:uid="{915DFB28-5046-4790-9434-9C2040B74259}"/>
    <cellStyle name="Финансовый 3 6 2 2 5" xfId="2357" xr:uid="{00000000-0005-0000-0000-0000F6180000}"/>
    <cellStyle name="Финансовый 3 6 2 2 5 2" xfId="8377" xr:uid="{B893ED09-E82D-4A47-A8E8-CF8EBADAAF3D}"/>
    <cellStyle name="Финансовый 3 6 2 2 6" xfId="7549" xr:uid="{0D68038E-2334-4563-9DE5-8F52C7CEBCA9}"/>
    <cellStyle name="Финансовый 3 6 2 3" xfId="2768" xr:uid="{00000000-0005-0000-0000-0000F7180000}"/>
    <cellStyle name="Финансовый 3 6 2 3 2" xfId="4015" xr:uid="{00000000-0005-0000-0000-0000F8180000}"/>
    <cellStyle name="Финансовый 3 6 2 3 2 2" xfId="10032" xr:uid="{00C16B41-8C72-47A8-8757-BD68B9D48A69}"/>
    <cellStyle name="Финансовый 3 6 2 3 3" xfId="5259" xr:uid="{00000000-0005-0000-0000-0000F9180000}"/>
    <cellStyle name="Финансовый 3 6 2 3 3 2" xfId="11276" xr:uid="{976CEAA3-DCF5-4F57-81A3-5DB1548B6E49}"/>
    <cellStyle name="Финансовый 3 6 2 3 4" xfId="6503" xr:uid="{00000000-0005-0000-0000-0000FA180000}"/>
    <cellStyle name="Финансовый 3 6 2 3 4 2" xfId="12520" xr:uid="{3F2A0A09-9433-40F6-8F07-72D060CB41B9}"/>
    <cellStyle name="Финансовый 3 6 2 3 5" xfId="8788" xr:uid="{7F76D2CB-F247-484E-91B6-B70F80439938}"/>
    <cellStyle name="Финансовый 3 6 2 4" xfId="3193" xr:uid="{00000000-0005-0000-0000-0000FB180000}"/>
    <cellStyle name="Финансовый 3 6 2 4 2" xfId="9210" xr:uid="{FC674950-81D9-4EA3-B303-8F8CE5FC5E39}"/>
    <cellStyle name="Финансовый 3 6 2 5" xfId="4437" xr:uid="{00000000-0005-0000-0000-0000FC180000}"/>
    <cellStyle name="Финансовый 3 6 2 5 2" xfId="10454" xr:uid="{A08B9473-0C28-4C5B-9F4C-BCD7ED5E2880}"/>
    <cellStyle name="Финансовый 3 6 2 6" xfId="5681" xr:uid="{00000000-0005-0000-0000-0000FD180000}"/>
    <cellStyle name="Финансовый 3 6 2 6 2" xfId="11698" xr:uid="{A896AA85-74D3-4CAE-BCEC-977414BD6B84}"/>
    <cellStyle name="Финансовый 3 6 2 7" xfId="1946" xr:uid="{00000000-0005-0000-0000-0000FE180000}"/>
    <cellStyle name="Финансовый 3 6 2 7 2" xfId="7966" xr:uid="{7B8F69DC-7782-4450-9BDF-886A61271FC5}"/>
    <cellStyle name="Финансовый 3 6 2 8" xfId="7139" xr:uid="{552B9AD7-FAFE-4F88-B514-688E9E045C8B}"/>
    <cellStyle name="Финансовый 3 6 3" xfId="905" xr:uid="{00000000-0005-0000-0000-0000FF180000}"/>
    <cellStyle name="Финансовый 3 6 3 2" xfId="3398" xr:uid="{00000000-0005-0000-0000-000000190000}"/>
    <cellStyle name="Финансовый 3 6 3 2 2" xfId="9415" xr:uid="{740594AE-79C6-4E3A-9576-6193F9D57EEE}"/>
    <cellStyle name="Финансовый 3 6 3 3" xfId="4642" xr:uid="{00000000-0005-0000-0000-000001190000}"/>
    <cellStyle name="Финансовый 3 6 3 3 2" xfId="10659" xr:uid="{0B9E6F25-2D8E-4D40-99F2-51C7A8053615}"/>
    <cellStyle name="Финансовый 3 6 3 4" xfId="5886" xr:uid="{00000000-0005-0000-0000-000002190000}"/>
    <cellStyle name="Финансовый 3 6 3 4 2" xfId="11903" xr:uid="{01F45ECE-4606-42C8-871D-7C6BE6F5DF88}"/>
    <cellStyle name="Финансовый 3 6 3 5" xfId="2151" xr:uid="{00000000-0005-0000-0000-000003190000}"/>
    <cellStyle name="Финансовый 3 6 3 5 2" xfId="8171" xr:uid="{3C26B09B-8102-4ADE-B376-FA5D8EB3D48F}"/>
    <cellStyle name="Финансовый 3 6 3 6" xfId="6934" xr:uid="{6E56B685-7D69-4D1F-BB57-00A4F475A032}"/>
    <cellStyle name="Финансовый 3 6 4" xfId="1318" xr:uid="{00000000-0005-0000-0000-000004190000}"/>
    <cellStyle name="Финансовый 3 6 4 2" xfId="3809" xr:uid="{00000000-0005-0000-0000-000005190000}"/>
    <cellStyle name="Финансовый 3 6 4 2 2" xfId="9826" xr:uid="{FAD9956B-C705-4E09-B1D5-99214F5FA093}"/>
    <cellStyle name="Финансовый 3 6 4 3" xfId="5053" xr:uid="{00000000-0005-0000-0000-000006190000}"/>
    <cellStyle name="Финансовый 3 6 4 3 2" xfId="11070" xr:uid="{E875186B-59F3-4487-A213-FFFBA3ED2F04}"/>
    <cellStyle name="Финансовый 3 6 4 4" xfId="6297" xr:uid="{00000000-0005-0000-0000-000007190000}"/>
    <cellStyle name="Финансовый 3 6 4 4 2" xfId="12314" xr:uid="{BC263FA2-6ABC-454C-9887-41DD20734B96}"/>
    <cellStyle name="Финансовый 3 6 4 5" xfId="2562" xr:uid="{00000000-0005-0000-0000-000008190000}"/>
    <cellStyle name="Финансовый 3 6 4 5 2" xfId="8582" xr:uid="{AB9284B2-71E4-48A9-B60D-A083917782C6}"/>
    <cellStyle name="Финансовый 3 6 4 6" xfId="7344" xr:uid="{BB790034-B569-4B36-B43E-3FD10E2F6BC1}"/>
    <cellStyle name="Финансовый 3 6 5" xfId="2987" xr:uid="{00000000-0005-0000-0000-000009190000}"/>
    <cellStyle name="Финансовый 3 6 5 2" xfId="9004" xr:uid="{795555E4-F2D7-49E6-9663-23781A43A14C}"/>
    <cellStyle name="Финансовый 3 6 6" xfId="4231" xr:uid="{00000000-0005-0000-0000-00000A190000}"/>
    <cellStyle name="Финансовый 3 6 6 2" xfId="10248" xr:uid="{75650D52-3D68-417B-84C0-F57EB580D763}"/>
    <cellStyle name="Финансовый 3 6 7" xfId="5475" xr:uid="{00000000-0005-0000-0000-00000B190000}"/>
    <cellStyle name="Финансовый 3 6 7 2" xfId="11492" xr:uid="{6679A9EC-AE38-4D1E-ACC1-2609B57E4549}"/>
    <cellStyle name="Финансовый 3 6 8" xfId="1739" xr:uid="{00000000-0005-0000-0000-00000C190000}"/>
    <cellStyle name="Финансовый 3 6 8 2" xfId="7760" xr:uid="{C62037DB-92DF-4E93-8B69-50EA2F41DD81}"/>
    <cellStyle name="Финансовый 3 6 9" xfId="6728" xr:uid="{03DF61C7-1A04-4AF1-9E6C-148A5B2850EC}"/>
    <cellStyle name="Финансовый 3 7" xfId="696" xr:uid="{00000000-0005-0000-0000-00000D190000}"/>
    <cellStyle name="Финансовый 3 7 2" xfId="1114" xr:uid="{00000000-0005-0000-0000-00000E190000}"/>
    <cellStyle name="Финансовый 3 7 2 2" xfId="1524" xr:uid="{00000000-0005-0000-0000-00000F190000}"/>
    <cellStyle name="Финансовый 3 7 2 2 2" xfId="3605" xr:uid="{00000000-0005-0000-0000-000010190000}"/>
    <cellStyle name="Финансовый 3 7 2 2 2 2" xfId="9622" xr:uid="{19EB8D38-C003-42EF-8605-B9D062CB778B}"/>
    <cellStyle name="Финансовый 3 7 2 2 3" xfId="4849" xr:uid="{00000000-0005-0000-0000-000011190000}"/>
    <cellStyle name="Финансовый 3 7 2 2 3 2" xfId="10866" xr:uid="{092378CD-6A44-4FA3-BE1E-A1ED1A725F06}"/>
    <cellStyle name="Финансовый 3 7 2 2 4" xfId="6093" xr:uid="{00000000-0005-0000-0000-000012190000}"/>
    <cellStyle name="Финансовый 3 7 2 2 4 2" xfId="12110" xr:uid="{2F027997-8212-43E8-BBE0-5C0E639A2EC6}"/>
    <cellStyle name="Финансовый 3 7 2 2 5" xfId="2358" xr:uid="{00000000-0005-0000-0000-000013190000}"/>
    <cellStyle name="Финансовый 3 7 2 2 5 2" xfId="8378" xr:uid="{675A9015-516D-4DC9-AA2C-DDDC90B2821C}"/>
    <cellStyle name="Финансовый 3 7 2 2 6" xfId="7550" xr:uid="{BC18C10D-1517-47E7-9406-259D080CE0C4}"/>
    <cellStyle name="Финансовый 3 7 2 3" xfId="2769" xr:uid="{00000000-0005-0000-0000-000014190000}"/>
    <cellStyle name="Финансовый 3 7 2 3 2" xfId="4016" xr:uid="{00000000-0005-0000-0000-000015190000}"/>
    <cellStyle name="Финансовый 3 7 2 3 2 2" xfId="10033" xr:uid="{6A19BD3D-28F2-4717-8867-75C8B1AA1A81}"/>
    <cellStyle name="Финансовый 3 7 2 3 3" xfId="5260" xr:uid="{00000000-0005-0000-0000-000016190000}"/>
    <cellStyle name="Финансовый 3 7 2 3 3 2" xfId="11277" xr:uid="{6B2A7B7F-7A81-4EAC-B579-2B7773E99FE5}"/>
    <cellStyle name="Финансовый 3 7 2 3 4" xfId="6504" xr:uid="{00000000-0005-0000-0000-000017190000}"/>
    <cellStyle name="Финансовый 3 7 2 3 4 2" xfId="12521" xr:uid="{12A11D06-9AA0-4310-AF40-F318C2038C0D}"/>
    <cellStyle name="Финансовый 3 7 2 3 5" xfId="8789" xr:uid="{29A17A10-0D0A-49BA-AFA4-8EA680495E69}"/>
    <cellStyle name="Финансовый 3 7 2 4" xfId="3194" xr:uid="{00000000-0005-0000-0000-000018190000}"/>
    <cellStyle name="Финансовый 3 7 2 4 2" xfId="9211" xr:uid="{49BD988F-BAC7-4969-A73F-E3EC5CEC335F}"/>
    <cellStyle name="Финансовый 3 7 2 5" xfId="4438" xr:uid="{00000000-0005-0000-0000-000019190000}"/>
    <cellStyle name="Финансовый 3 7 2 5 2" xfId="10455" xr:uid="{C6B30BCA-5FA4-46CE-91C6-24D21B837C85}"/>
    <cellStyle name="Финансовый 3 7 2 6" xfId="5682" xr:uid="{00000000-0005-0000-0000-00001A190000}"/>
    <cellStyle name="Финансовый 3 7 2 6 2" xfId="11699" xr:uid="{D622196C-1D1C-4401-8517-20AFB68BD75E}"/>
    <cellStyle name="Финансовый 3 7 2 7" xfId="1947" xr:uid="{00000000-0005-0000-0000-00001B190000}"/>
    <cellStyle name="Финансовый 3 7 2 7 2" xfId="7967" xr:uid="{F22C4238-CCAD-4FAC-81F2-5BA85ADA062A}"/>
    <cellStyle name="Финансовый 3 7 2 8" xfId="7140" xr:uid="{9F2A64FC-3B67-4A2D-827E-DB73CBB82548}"/>
    <cellStyle name="Финансовый 3 7 3" xfId="906" xr:uid="{00000000-0005-0000-0000-00001C190000}"/>
    <cellStyle name="Финансовый 3 7 3 2" xfId="3399" xr:uid="{00000000-0005-0000-0000-00001D190000}"/>
    <cellStyle name="Финансовый 3 7 3 2 2" xfId="9416" xr:uid="{5B341441-2812-43F5-BF15-F82742D24E94}"/>
    <cellStyle name="Финансовый 3 7 3 3" xfId="4643" xr:uid="{00000000-0005-0000-0000-00001E190000}"/>
    <cellStyle name="Финансовый 3 7 3 3 2" xfId="10660" xr:uid="{9292A6F0-B811-4EE4-A4B2-6666C40FA4B7}"/>
    <cellStyle name="Финансовый 3 7 3 4" xfId="5887" xr:uid="{00000000-0005-0000-0000-00001F190000}"/>
    <cellStyle name="Финансовый 3 7 3 4 2" xfId="11904" xr:uid="{CD90986B-CE10-4B95-9004-C135CB344104}"/>
    <cellStyle name="Финансовый 3 7 3 5" xfId="2152" xr:uid="{00000000-0005-0000-0000-000020190000}"/>
    <cellStyle name="Финансовый 3 7 3 5 2" xfId="8172" xr:uid="{0B82E1B7-8AE2-466E-9AB2-381531B0B834}"/>
    <cellStyle name="Финансовый 3 7 3 6" xfId="6935" xr:uid="{5E7F8B89-2E1D-4601-A8C1-5F8A9309085A}"/>
    <cellStyle name="Финансовый 3 7 4" xfId="1319" xr:uid="{00000000-0005-0000-0000-000021190000}"/>
    <cellStyle name="Финансовый 3 7 4 2" xfId="3810" xr:uid="{00000000-0005-0000-0000-000022190000}"/>
    <cellStyle name="Финансовый 3 7 4 2 2" xfId="9827" xr:uid="{01183B38-AAC1-4644-86CF-3570AC7FF28B}"/>
    <cellStyle name="Финансовый 3 7 4 3" xfId="5054" xr:uid="{00000000-0005-0000-0000-000023190000}"/>
    <cellStyle name="Финансовый 3 7 4 3 2" xfId="11071" xr:uid="{AF99CA80-6732-4106-AA1B-603733CB182B}"/>
    <cellStyle name="Финансовый 3 7 4 4" xfId="6298" xr:uid="{00000000-0005-0000-0000-000024190000}"/>
    <cellStyle name="Финансовый 3 7 4 4 2" xfId="12315" xr:uid="{805B2974-4881-41E9-8C83-4F39C1BEE8AC}"/>
    <cellStyle name="Финансовый 3 7 4 5" xfId="2563" xr:uid="{00000000-0005-0000-0000-000025190000}"/>
    <cellStyle name="Финансовый 3 7 4 5 2" xfId="8583" xr:uid="{CF1738CA-4705-4A2E-A387-8554B5E8BA6E}"/>
    <cellStyle name="Финансовый 3 7 4 6" xfId="7345" xr:uid="{45E2E7D6-CC99-44B0-ABAA-1C08FB8BFADE}"/>
    <cellStyle name="Финансовый 3 7 5" xfId="2988" xr:uid="{00000000-0005-0000-0000-000026190000}"/>
    <cellStyle name="Финансовый 3 7 5 2" xfId="9005" xr:uid="{B48FE49D-5279-4268-ADDD-2523AAE6E094}"/>
    <cellStyle name="Финансовый 3 7 6" xfId="4232" xr:uid="{00000000-0005-0000-0000-000027190000}"/>
    <cellStyle name="Финансовый 3 7 6 2" xfId="10249" xr:uid="{E9655FBC-0661-4C15-BA00-1D2CDADC4544}"/>
    <cellStyle name="Финансовый 3 7 7" xfId="5476" xr:uid="{00000000-0005-0000-0000-000028190000}"/>
    <cellStyle name="Финансовый 3 7 7 2" xfId="11493" xr:uid="{AD6E68C5-5EDB-4442-8E89-EEAA75EF33D0}"/>
    <cellStyle name="Финансовый 3 7 8" xfId="1740" xr:uid="{00000000-0005-0000-0000-000029190000}"/>
    <cellStyle name="Финансовый 3 7 8 2" xfId="7761" xr:uid="{4C92CBA0-9ECC-4EC1-A2AD-C46B2185E8EB}"/>
    <cellStyle name="Финансовый 3 7 9" xfId="6729" xr:uid="{E18E054C-8A4D-4110-8D23-5F49BFC5C5E5}"/>
    <cellStyle name="Финансовый 3 8" xfId="928" xr:uid="{00000000-0005-0000-0000-00002A190000}"/>
    <cellStyle name="Финансовый 3 8 2" xfId="1338" xr:uid="{00000000-0005-0000-0000-00002B190000}"/>
    <cellStyle name="Финансовый 3 8 2 2" xfId="3419" xr:uid="{00000000-0005-0000-0000-00002C190000}"/>
    <cellStyle name="Финансовый 3 8 2 2 2" xfId="9436" xr:uid="{A8F0A1CD-6CC9-4617-919D-E5B1CFCCFADA}"/>
    <cellStyle name="Финансовый 3 8 2 3" xfId="4663" xr:uid="{00000000-0005-0000-0000-00002D190000}"/>
    <cellStyle name="Финансовый 3 8 2 3 2" xfId="10680" xr:uid="{325DB785-1AF9-46B7-AD64-D90352E2A8BC}"/>
    <cellStyle name="Финансовый 3 8 2 4" xfId="5907" xr:uid="{00000000-0005-0000-0000-00002E190000}"/>
    <cellStyle name="Финансовый 3 8 2 4 2" xfId="11924" xr:uid="{35CF2565-AFE3-40E1-A5B1-01005D5C9994}"/>
    <cellStyle name="Финансовый 3 8 2 5" xfId="2172" xr:uid="{00000000-0005-0000-0000-00002F190000}"/>
    <cellStyle name="Финансовый 3 8 2 5 2" xfId="8192" xr:uid="{D2FF6298-6877-449F-B514-C3C490A965AC}"/>
    <cellStyle name="Финансовый 3 8 2 6" xfId="7364" xr:uid="{86317962-3973-45E9-9792-ED2D8D071808}"/>
    <cellStyle name="Финансовый 3 8 3" xfId="2583" xr:uid="{00000000-0005-0000-0000-000030190000}"/>
    <cellStyle name="Финансовый 3 8 3 2" xfId="3830" xr:uid="{00000000-0005-0000-0000-000031190000}"/>
    <cellStyle name="Финансовый 3 8 3 2 2" xfId="9847" xr:uid="{1454B27B-79D1-4F98-B588-BCC553CDA96E}"/>
    <cellStyle name="Финансовый 3 8 3 3" xfId="5074" xr:uid="{00000000-0005-0000-0000-000032190000}"/>
    <cellStyle name="Финансовый 3 8 3 3 2" xfId="11091" xr:uid="{CBDEC9F2-86B0-4991-A57E-2F245B614B3A}"/>
    <cellStyle name="Финансовый 3 8 3 4" xfId="6318" xr:uid="{00000000-0005-0000-0000-000033190000}"/>
    <cellStyle name="Финансовый 3 8 3 4 2" xfId="12335" xr:uid="{78C4B1DA-C4E8-48F0-8B30-7E0E780E7290}"/>
    <cellStyle name="Финансовый 3 8 3 5" xfId="8603" xr:uid="{7977CE47-DBA2-4E5F-B739-F4AAB53A5CA3}"/>
    <cellStyle name="Финансовый 3 8 4" xfId="3008" xr:uid="{00000000-0005-0000-0000-000034190000}"/>
    <cellStyle name="Финансовый 3 8 4 2" xfId="9025" xr:uid="{A08719DA-3E6A-4162-A06A-28D7509A100D}"/>
    <cellStyle name="Финансовый 3 8 5" xfId="4252" xr:uid="{00000000-0005-0000-0000-000035190000}"/>
    <cellStyle name="Финансовый 3 8 5 2" xfId="10269" xr:uid="{764B35A3-DB2A-4E81-AB64-8597086805FB}"/>
    <cellStyle name="Финансовый 3 8 6" xfId="5496" xr:uid="{00000000-0005-0000-0000-000036190000}"/>
    <cellStyle name="Финансовый 3 8 6 2" xfId="11513" xr:uid="{5F3C4C7F-E5DB-4D5B-9F5C-991E47456BE7}"/>
    <cellStyle name="Финансовый 3 8 7" xfId="1761" xr:uid="{00000000-0005-0000-0000-000037190000}"/>
    <cellStyle name="Финансовый 3 8 7 2" xfId="7781" xr:uid="{D6D7192D-FBD8-4579-9F5E-137E8F7C8199}"/>
    <cellStyle name="Финансовый 3 8 8" xfId="6954" xr:uid="{536677CF-D853-403C-B0E6-07BB3CE43093}"/>
    <cellStyle name="Финансовый 3 9" xfId="720" xr:uid="{00000000-0005-0000-0000-000038190000}"/>
    <cellStyle name="Финансовый 3 9 2" xfId="3213" xr:uid="{00000000-0005-0000-0000-000039190000}"/>
    <cellStyle name="Финансовый 3 9 2 2" xfId="9230" xr:uid="{8398C8B5-6434-412D-B1A6-4EF6F053781F}"/>
    <cellStyle name="Финансовый 3 9 3" xfId="4457" xr:uid="{00000000-0005-0000-0000-00003A190000}"/>
    <cellStyle name="Финансовый 3 9 3 2" xfId="10474" xr:uid="{44E5E3E0-5FCA-4FCA-9A87-CEDF98E3DAE0}"/>
    <cellStyle name="Финансовый 3 9 4" xfId="5701" xr:uid="{00000000-0005-0000-0000-00003B190000}"/>
    <cellStyle name="Финансовый 3 9 4 2" xfId="11718" xr:uid="{5DB04205-9899-4400-8D28-62A8614B3B63}"/>
    <cellStyle name="Финансовый 3 9 5" xfId="1966" xr:uid="{00000000-0005-0000-0000-00003C190000}"/>
    <cellStyle name="Финансовый 3 9 5 2" xfId="7986" xr:uid="{7756EFC0-D269-4FAF-8D08-C687EDBF056A}"/>
    <cellStyle name="Финансовый 3 9 6" xfId="6749" xr:uid="{DDFA6F0F-9F92-4557-A93F-3565069C5DD0}"/>
    <cellStyle name="Финансовый 4" xfId="132" xr:uid="{00000000-0005-0000-0000-00003D190000}"/>
    <cellStyle name="Финансовый 4 2" xfId="931" xr:uid="{00000000-0005-0000-0000-00003E190000}"/>
    <cellStyle name="Финансовый 4 2 2" xfId="1341" xr:uid="{00000000-0005-0000-0000-00003F190000}"/>
    <cellStyle name="Финансовый 4 2 2 2" xfId="3422" xr:uid="{00000000-0005-0000-0000-000040190000}"/>
    <cellStyle name="Финансовый 4 2 2 2 2" xfId="9439" xr:uid="{E27F99D5-15EC-4400-9D09-A110E7222E9A}"/>
    <cellStyle name="Финансовый 4 2 2 3" xfId="4666" xr:uid="{00000000-0005-0000-0000-000041190000}"/>
    <cellStyle name="Финансовый 4 2 2 3 2" xfId="10683" xr:uid="{3BDE544A-AD01-44F1-B13A-AA7B6A0BCC49}"/>
    <cellStyle name="Финансовый 4 2 2 4" xfId="5910" xr:uid="{00000000-0005-0000-0000-000042190000}"/>
    <cellStyle name="Финансовый 4 2 2 4 2" xfId="11927" xr:uid="{5CBEF001-8A2E-4989-A6CF-C0B471E9BF79}"/>
    <cellStyle name="Финансовый 4 2 2 5" xfId="2175" xr:uid="{00000000-0005-0000-0000-000043190000}"/>
    <cellStyle name="Финансовый 4 2 2 5 2" xfId="8195" xr:uid="{D846EE94-BACB-4303-A99D-219624AF1D47}"/>
    <cellStyle name="Финансовый 4 2 2 6" xfId="7367" xr:uid="{765F546B-E393-4989-8381-999BC43D5740}"/>
    <cellStyle name="Финансовый 4 2 3" xfId="2586" xr:uid="{00000000-0005-0000-0000-000044190000}"/>
    <cellStyle name="Финансовый 4 2 3 2" xfId="3833" xr:uid="{00000000-0005-0000-0000-000045190000}"/>
    <cellStyle name="Финансовый 4 2 3 2 2" xfId="9850" xr:uid="{66DBDB6C-058B-41DF-AA7B-97FA20123E6C}"/>
    <cellStyle name="Финансовый 4 2 3 3" xfId="5077" xr:uid="{00000000-0005-0000-0000-000046190000}"/>
    <cellStyle name="Финансовый 4 2 3 3 2" xfId="11094" xr:uid="{76F87EE6-7171-4ABE-A0B9-3F916ADCB1F2}"/>
    <cellStyle name="Финансовый 4 2 3 4" xfId="6321" xr:uid="{00000000-0005-0000-0000-000047190000}"/>
    <cellStyle name="Финансовый 4 2 3 4 2" xfId="12338" xr:uid="{1963AA68-E948-4CAA-8674-C1C463E2BC65}"/>
    <cellStyle name="Финансовый 4 2 3 5" xfId="8606" xr:uid="{127E8D69-089E-4684-91EB-4A4572A49710}"/>
    <cellStyle name="Финансовый 4 2 4" xfId="3011" xr:uid="{00000000-0005-0000-0000-000048190000}"/>
    <cellStyle name="Финансовый 4 2 4 2" xfId="9028" xr:uid="{13CDDD15-4CF1-4D25-ABC9-1FC46B9C54AD}"/>
    <cellStyle name="Финансовый 4 2 5" xfId="4255" xr:uid="{00000000-0005-0000-0000-000049190000}"/>
    <cellStyle name="Финансовый 4 2 5 2" xfId="10272" xr:uid="{67C785F2-DCF0-4DB7-90F2-045A511452D9}"/>
    <cellStyle name="Финансовый 4 2 6" xfId="5499" xr:uid="{00000000-0005-0000-0000-00004A190000}"/>
    <cellStyle name="Финансовый 4 2 6 2" xfId="11516" xr:uid="{6A7FE0BE-3BBC-4ADA-9991-765BC2368B61}"/>
    <cellStyle name="Финансовый 4 2 7" xfId="1764" xr:uid="{00000000-0005-0000-0000-00004B190000}"/>
    <cellStyle name="Финансовый 4 2 7 2" xfId="7784" xr:uid="{D8326380-B7A3-4300-9799-AF0C63BBF723}"/>
    <cellStyle name="Финансовый 4 2 8" xfId="6957" xr:uid="{5CABD17D-3A4D-4917-A2DB-2DEEF46EA57C}"/>
    <cellStyle name="Финансовый 4 3" xfId="723" xr:uid="{00000000-0005-0000-0000-00004C190000}"/>
    <cellStyle name="Финансовый 4 3 2" xfId="3216" xr:uid="{00000000-0005-0000-0000-00004D190000}"/>
    <cellStyle name="Финансовый 4 3 2 2" xfId="9233" xr:uid="{0FE864D3-5A07-4864-85B7-4D1C927DE91B}"/>
    <cellStyle name="Финансовый 4 3 3" xfId="4460" xr:uid="{00000000-0005-0000-0000-00004E190000}"/>
    <cellStyle name="Финансовый 4 3 3 2" xfId="10477" xr:uid="{C23293CE-9B58-457B-A0BA-52FC95A1AD34}"/>
    <cellStyle name="Финансовый 4 3 4" xfId="5704" xr:uid="{00000000-0005-0000-0000-00004F190000}"/>
    <cellStyle name="Финансовый 4 3 4 2" xfId="11721" xr:uid="{F74D55F4-1799-4B81-9A8F-0DA3A423814C}"/>
    <cellStyle name="Финансовый 4 3 5" xfId="1969" xr:uid="{00000000-0005-0000-0000-000050190000}"/>
    <cellStyle name="Финансовый 4 3 5 2" xfId="7989" xr:uid="{7E8550AF-9B61-490A-A244-916ED2DF002C}"/>
    <cellStyle name="Финансовый 4 3 6" xfId="6752" xr:uid="{C0228E13-27E3-416C-A729-63C7D1C50FC8}"/>
    <cellStyle name="Финансовый 4 4" xfId="1136" xr:uid="{00000000-0005-0000-0000-000051190000}"/>
    <cellStyle name="Финансовый 4 4 2" xfId="3627" xr:uid="{00000000-0005-0000-0000-000052190000}"/>
    <cellStyle name="Финансовый 4 4 2 2" xfId="9644" xr:uid="{1542C145-F614-427C-A39C-9937EB1CF15D}"/>
    <cellStyle name="Финансовый 4 4 3" xfId="4871" xr:uid="{00000000-0005-0000-0000-000053190000}"/>
    <cellStyle name="Финансовый 4 4 3 2" xfId="10888" xr:uid="{D2FBE769-86E1-4F3D-9DF7-864FFF08A461}"/>
    <cellStyle name="Финансовый 4 4 4" xfId="6115" xr:uid="{00000000-0005-0000-0000-000054190000}"/>
    <cellStyle name="Финансовый 4 4 4 2" xfId="12132" xr:uid="{F3E43AE8-E257-4B4B-AAFE-8D7E4CF67A50}"/>
    <cellStyle name="Финансовый 4 4 5" xfId="2380" xr:uid="{00000000-0005-0000-0000-000055190000}"/>
    <cellStyle name="Финансовый 4 4 5 2" xfId="8400" xr:uid="{F1280CD3-ECCA-4101-BBEB-A7B8F0DBDA9D}"/>
    <cellStyle name="Финансовый 4 4 6" xfId="7162" xr:uid="{DEFC85F1-B3AD-454A-A183-52C4533C0162}"/>
    <cellStyle name="Финансовый 4 5" xfId="2805" xr:uid="{00000000-0005-0000-0000-000056190000}"/>
    <cellStyle name="Финансовый 4 5 2" xfId="8822" xr:uid="{D09FCD0D-A852-4F81-B66F-65306C56587C}"/>
    <cellStyle name="Финансовый 4 6" xfId="4049" xr:uid="{00000000-0005-0000-0000-000057190000}"/>
    <cellStyle name="Финансовый 4 6 2" xfId="10066" xr:uid="{6961D9D0-3DAE-4C11-8620-0DC0448967AB}"/>
    <cellStyle name="Финансовый 4 7" xfId="5293" xr:uid="{00000000-0005-0000-0000-000058190000}"/>
    <cellStyle name="Финансовый 4 7 2" xfId="11310" xr:uid="{892121BA-78DC-47BB-9143-88DC4EBC867F}"/>
    <cellStyle name="Финансовый 4 8" xfId="1557" xr:uid="{00000000-0005-0000-0000-000059190000}"/>
    <cellStyle name="Финансовый 4 8 2" xfId="7578" xr:uid="{F3622F09-A669-4402-B9AB-D7148024FAED}"/>
    <cellStyle name="Финансовый 4 9" xfId="6545" xr:uid="{E95492C7-5EF6-48BA-B76D-862406CA1882}"/>
    <cellStyle name="Финансовый 5" xfId="481" xr:uid="{00000000-0005-0000-0000-00005A190000}"/>
    <cellStyle name="Финансовый 5 2" xfId="964" xr:uid="{00000000-0005-0000-0000-00005B190000}"/>
    <cellStyle name="Финансовый 5 2 2" xfId="1374" xr:uid="{00000000-0005-0000-0000-00005C190000}"/>
    <cellStyle name="Финансовый 5 2 2 2" xfId="3455" xr:uid="{00000000-0005-0000-0000-00005D190000}"/>
    <cellStyle name="Финансовый 5 2 2 2 2" xfId="9472" xr:uid="{C7350E4F-63EA-4E7E-A476-67A3522AA9F8}"/>
    <cellStyle name="Финансовый 5 2 2 3" xfId="4699" xr:uid="{00000000-0005-0000-0000-00005E190000}"/>
    <cellStyle name="Финансовый 5 2 2 3 2" xfId="10716" xr:uid="{4B542976-9305-4EA6-BD7D-EC565B44F365}"/>
    <cellStyle name="Финансовый 5 2 2 4" xfId="5943" xr:uid="{00000000-0005-0000-0000-00005F190000}"/>
    <cellStyle name="Финансовый 5 2 2 4 2" xfId="11960" xr:uid="{37436E91-5797-4DE5-9980-61FD222810A7}"/>
    <cellStyle name="Финансовый 5 2 2 5" xfId="2208" xr:uid="{00000000-0005-0000-0000-000060190000}"/>
    <cellStyle name="Финансовый 5 2 2 5 2" xfId="8228" xr:uid="{BD857FBF-5887-4285-B1D0-8A15F35DCB62}"/>
    <cellStyle name="Финансовый 5 2 2 6" xfId="7400" xr:uid="{9C88AB90-E176-461D-A348-730E90BE4895}"/>
    <cellStyle name="Финансовый 5 2 3" xfId="2619" xr:uid="{00000000-0005-0000-0000-000061190000}"/>
    <cellStyle name="Финансовый 5 2 3 2" xfId="3866" xr:uid="{00000000-0005-0000-0000-000062190000}"/>
    <cellStyle name="Финансовый 5 2 3 2 2" xfId="9883" xr:uid="{863856D0-6A8F-4DE5-8EB6-05618D832123}"/>
    <cellStyle name="Финансовый 5 2 3 3" xfId="5110" xr:uid="{00000000-0005-0000-0000-000063190000}"/>
    <cellStyle name="Финансовый 5 2 3 3 2" xfId="11127" xr:uid="{472A50B2-0270-4CA4-8D4C-C59D0848B3A6}"/>
    <cellStyle name="Финансовый 5 2 3 4" xfId="6354" xr:uid="{00000000-0005-0000-0000-000064190000}"/>
    <cellStyle name="Финансовый 5 2 3 4 2" xfId="12371" xr:uid="{14631884-BB17-480C-AF80-C933F2F7E758}"/>
    <cellStyle name="Финансовый 5 2 3 5" xfId="8639" xr:uid="{96C2D3CA-551D-437E-A3D6-D8DA1115808F}"/>
    <cellStyle name="Финансовый 5 2 4" xfId="3044" xr:uid="{00000000-0005-0000-0000-000065190000}"/>
    <cellStyle name="Финансовый 5 2 4 2" xfId="9061" xr:uid="{C8542EF4-4E21-4690-AC7A-BED8D09268C2}"/>
    <cellStyle name="Финансовый 5 2 5" xfId="4288" xr:uid="{00000000-0005-0000-0000-000066190000}"/>
    <cellStyle name="Финансовый 5 2 5 2" xfId="10305" xr:uid="{66EA7F84-E2EC-4894-8F5C-EAE84635B50F}"/>
    <cellStyle name="Финансовый 5 2 6" xfId="5532" xr:uid="{00000000-0005-0000-0000-000067190000}"/>
    <cellStyle name="Финансовый 5 2 6 2" xfId="11549" xr:uid="{C8193DBC-5489-458C-BDCB-4E1CCF605AFF}"/>
    <cellStyle name="Финансовый 5 2 7" xfId="1797" xr:uid="{00000000-0005-0000-0000-000068190000}"/>
    <cellStyle name="Финансовый 5 2 7 2" xfId="7817" xr:uid="{4B0BFB57-C5F3-4006-9CD0-8E1545D78C7D}"/>
    <cellStyle name="Финансовый 5 2 8" xfId="6990" xr:uid="{7AA6CEC7-C40A-43ED-80C7-AEA3BC74B900}"/>
    <cellStyle name="Финансовый 5 3" xfId="756" xr:uid="{00000000-0005-0000-0000-000069190000}"/>
    <cellStyle name="Финансовый 5 3 2" xfId="3249" xr:uid="{00000000-0005-0000-0000-00006A190000}"/>
    <cellStyle name="Финансовый 5 3 2 2" xfId="9266" xr:uid="{A27BB41F-C83D-433F-AD51-6C1F808F1063}"/>
    <cellStyle name="Финансовый 5 3 3" xfId="4493" xr:uid="{00000000-0005-0000-0000-00006B190000}"/>
    <cellStyle name="Финансовый 5 3 3 2" xfId="10510" xr:uid="{B0924092-1798-4402-9268-273D619F64B9}"/>
    <cellStyle name="Финансовый 5 3 4" xfId="5737" xr:uid="{00000000-0005-0000-0000-00006C190000}"/>
    <cellStyle name="Финансовый 5 3 4 2" xfId="11754" xr:uid="{57BA1AA6-4444-4807-B477-42CA0A3B30AC}"/>
    <cellStyle name="Финансовый 5 3 5" xfId="2002" xr:uid="{00000000-0005-0000-0000-00006D190000}"/>
    <cellStyle name="Финансовый 5 3 5 2" xfId="8022" xr:uid="{9A55B6FD-EC5E-42E8-A284-FF4F58C0ED4E}"/>
    <cellStyle name="Финансовый 5 3 6" xfId="6785" xr:uid="{D7D23EF1-59FD-4CCA-B29B-ACD0AA8FA875}"/>
    <cellStyle name="Финансовый 5 4" xfId="1169" xr:uid="{00000000-0005-0000-0000-00006E190000}"/>
    <cellStyle name="Финансовый 5 4 2" xfId="3660" xr:uid="{00000000-0005-0000-0000-00006F190000}"/>
    <cellStyle name="Финансовый 5 4 2 2" xfId="9677" xr:uid="{DF41D076-08BD-4E15-86B8-22DBE2505E5C}"/>
    <cellStyle name="Финансовый 5 4 3" xfId="4904" xr:uid="{00000000-0005-0000-0000-000070190000}"/>
    <cellStyle name="Финансовый 5 4 3 2" xfId="10921" xr:uid="{04EFD19E-7FAE-4D51-A3BA-C03A3298D534}"/>
    <cellStyle name="Финансовый 5 4 4" xfId="6148" xr:uid="{00000000-0005-0000-0000-000071190000}"/>
    <cellStyle name="Финансовый 5 4 4 2" xfId="12165" xr:uid="{DD9C5C4A-ED53-42AB-9B47-936026B61177}"/>
    <cellStyle name="Финансовый 5 4 5" xfId="2413" xr:uid="{00000000-0005-0000-0000-000072190000}"/>
    <cellStyle name="Финансовый 5 4 5 2" xfId="8433" xr:uid="{865E7CB5-2AA1-4200-9B14-E742A2652AD2}"/>
    <cellStyle name="Финансовый 5 4 6" xfId="7195" xr:uid="{B5918740-5607-4993-AFC1-21E90FC7ECED}"/>
    <cellStyle name="Финансовый 5 5" xfId="2838" xr:uid="{00000000-0005-0000-0000-000073190000}"/>
    <cellStyle name="Финансовый 5 5 2" xfId="8855" xr:uid="{5D62FE76-49B5-4371-8B45-41642892E634}"/>
    <cellStyle name="Финансовый 5 6" xfId="4082" xr:uid="{00000000-0005-0000-0000-000074190000}"/>
    <cellStyle name="Финансовый 5 6 2" xfId="10099" xr:uid="{B742B54F-77FA-4844-84CB-990A9AB39D1A}"/>
    <cellStyle name="Финансовый 5 7" xfId="5326" xr:uid="{00000000-0005-0000-0000-000075190000}"/>
    <cellStyle name="Финансовый 5 7 2" xfId="11343" xr:uid="{58CE9C85-B698-415C-8F7E-0C84E8DD07E1}"/>
    <cellStyle name="Финансовый 5 8" xfId="1590" xr:uid="{00000000-0005-0000-0000-000076190000}"/>
    <cellStyle name="Финансовый 5 8 2" xfId="7611" xr:uid="{1E6A02E7-AF70-4F76-A977-B43BE6B47A25}"/>
    <cellStyle name="Финансовый 5 9" xfId="6578" xr:uid="{649336BB-098D-46C8-93C9-7A215C063B14}"/>
    <cellStyle name="Формула" xfId="477" xr:uid="{00000000-0005-0000-0000-000077190000}"/>
    <cellStyle name="ФормулаВБ" xfId="478" xr:uid="{00000000-0005-0000-0000-000078190000}"/>
    <cellStyle name="ФормулаНаКонтроль" xfId="479" xr:uid="{00000000-0005-0000-0000-000079190000}"/>
    <cellStyle name="Хороший" xfId="64" builtinId="26" customBuiltin="1"/>
    <cellStyle name="Хороший 2" xfId="107" xr:uid="{00000000-0005-0000-0000-00007B190000}"/>
    <cellStyle name="Хороший 3" xfId="697" xr:uid="{00000000-0005-0000-0000-00007C190000}"/>
    <cellStyle name="Џђћ–…ќ’ќ›‰" xfId="480" xr:uid="{00000000-0005-0000-0000-00007D190000}"/>
  </cellStyles>
  <dxfs count="6"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0066"/>
      <color rgb="FF66FFFF"/>
      <color rgb="FF00FFCC"/>
      <color rgb="FFFFCCFF"/>
      <color rgb="FFFF66CC"/>
      <color rgb="FF6F8B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btv\Application%20Data\Microsoft\Excel\&#1059;&#1085;&#1077;&#1095;&#1089;&#1082;&#1080;&#1081;%20&#1056;&#1069;&#1057;(&#1086;&#1073;&#1088;&#1072;&#1073;&#1086;&#1090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1009B5D\&#1050;&#1086;&#1084;&#1087;&#1083;&#1077;&#1082;&#1090;%20&#1092;&#1086;&#1088;&#1084;%20&#1076;&#1083;&#1103;%20&#1072;&#1085;&#1072;&#1083;&#1080;&#1079;&#1072;%20&#1080;&#1085;&#1074;&#1077;&#1089;&#1090;&#1087;&#1088;&#1086;&#1077;&#1082;&#1090;&#1086;&#1074;%20&#1087;&#1086;%20&#1060;&#1057;&#10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lmatov\&#1048;&#1085;&#1074;&#1077;&#1089;&#1090;&#1087;&#1088;&#1086;&#1077;&#1082;&#1090;\27%20&#1086;&#1082;&#1090;&#1103;&#1073;&#1088;&#1103;%20-%20&#1095;&#1072;&#1089;%20X\baz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2021\&#1054;&#1090;&#1095;&#1077;&#1090;%201%20&#1082;&#1074;&#1072;&#1088;&#1090;&#1072;&#1083;%202021%20&#1075;&#1086;&#1076;&#1072;\&#1053;&#1072;&#1087;&#1088;&#1072;&#1074;&#1083;&#1077;&#1085;&#1086;%20&#1074;%20&#1052;&#1069;%2012.05.21\&#1054;&#1090;&#1095;&#1077;&#1090;%201%20&#1082;&#1074;%202021%20&#1056;&#1054;&#1057;&#1057;&#1045;&#1058;&#1048;%20&#1057;&#1050;\&#1054;&#1090;&#1095;&#1077;&#1090;%20&#1056;&#1077;&#1075;&#1083;&#1072;&#1084;&#1077;&#1085;&#1090;%20&#1056;&#1054;&#1057;&#1057;&#1045;&#1058;&#1048;%20&#1057;&#1050;%201%20&#1082;&#1074;&#1072;&#1088;&#1090;&#1072;&#1083;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 ВЛ,КЛ 35 и выше"/>
      <sheetName val="Шаблон ВЛ,КЛ 6-20"/>
      <sheetName val="Шаблон ВЛ КЛ 04"/>
      <sheetName val="Спр. Инд. структуры"/>
      <sheetName val="Спр. Типы ТМ"/>
      <sheetName val="Спр. классов АРМов"/>
      <sheetName val="Спр. Виды ТМ"/>
      <sheetName val="Спр. групп полном"/>
      <sheetName val="Спр. Заводы Расп"/>
      <sheetName val="Спр. МестоРасп"/>
      <sheetName val="Спр. произв участ"/>
      <sheetName val="Спр. бизнес-сфер"/>
      <sheetName val="Спр. МВЗ"/>
      <sheetName val="Спр. перерасч заказ"/>
      <sheetName val="Спр. планир завод"/>
      <sheetName val="Спр. Группы плановиков"/>
      <sheetName val="Спр. каталога кодов"/>
      <sheetName val="Спр. ИД сети"/>
      <sheetName val="Спр. средств "/>
      <sheetName val="Списки"/>
      <sheetName val="Лист1"/>
      <sheetName val="ПС"/>
      <sheetName val="Шаблон_ВЛ,КЛ_35_и_выше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сновной лист"/>
      <sheetName val="Объекты (показатели)"/>
      <sheetName val="Приложения (по каждому объекту)"/>
      <sheetName val="упрощенный расчет эффективности"/>
      <sheetName val="расчет эффективности проекта"/>
      <sheetName val="прогноз тарифа"/>
      <sheetName val="Технико-экономические параметры"/>
      <sheetName val="свод по эффективности"/>
      <sheetName val="Выбор источника фин-я"/>
      <sheetName val="перекрестка"/>
      <sheetName val="16"/>
      <sheetName val="18.2"/>
      <sheetName val="4"/>
      <sheetName val="6"/>
      <sheetName val="15"/>
      <sheetName val="17.1"/>
      <sheetName val="21.3"/>
      <sheetName val="2.3"/>
      <sheetName val="27"/>
      <sheetName val="P2.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Управление &amp; Настройки"/>
      <sheetName val="Допущения"/>
      <sheetName val="блок 4"/>
      <sheetName val="Отчетность блоки 1-3"/>
      <sheetName val="Инвестиции &amp; финансирование"/>
      <sheetName val="Кредиты и Лизинговые платежи"/>
      <sheetName val="Расчет потоков без учета и.с."/>
      <sheetName val="Отчетность в составе ПГРЭС"/>
      <sheetName val="Отчетность в составе ПГРЭС (2)"/>
      <sheetName val="блоки 1-3"/>
      <sheetName val="блоки 1-4"/>
      <sheetName val="Экономика"/>
      <sheetName val="Chart1"/>
      <sheetName val="Эксплуатация блока 4"/>
      <sheetName val="Отчетность (необходимый тариф)"/>
      <sheetName val="Экономика &amp; Анализ"/>
      <sheetName val="Сводный анализ"/>
      <sheetName val="свод"/>
      <sheetName val="Sheet1"/>
      <sheetName val="Анализ себестоимости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т ИПР(49)"/>
      <sheetName val="2.5 Отчет финанс источники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3.bin"/><Relationship Id="rId21" Type="http://schemas.openxmlformats.org/officeDocument/2006/relationships/printerSettings" Target="../printerSettings/printerSettings21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printerSettings" Target="../printerSettings/printerSettings17.bin"/><Relationship Id="rId25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20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24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23" Type="http://schemas.openxmlformats.org/officeDocument/2006/relationships/printerSettings" Target="../printerSettings/printerSettings23.bin"/><Relationship Id="rId10" Type="http://schemas.openxmlformats.org/officeDocument/2006/relationships/printerSettings" Target="../printerSettings/printerSettings10.bin"/><Relationship Id="rId19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Relationship Id="rId22" Type="http://schemas.openxmlformats.org/officeDocument/2006/relationships/printerSettings" Target="../printerSettings/printerSettings22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54.bin"/><Relationship Id="rId13" Type="http://schemas.openxmlformats.org/officeDocument/2006/relationships/printerSettings" Target="../printerSettings/printerSettings159.bin"/><Relationship Id="rId3" Type="http://schemas.openxmlformats.org/officeDocument/2006/relationships/printerSettings" Target="../printerSettings/printerSettings149.bin"/><Relationship Id="rId7" Type="http://schemas.openxmlformats.org/officeDocument/2006/relationships/printerSettings" Target="../printerSettings/printerSettings153.bin"/><Relationship Id="rId12" Type="http://schemas.openxmlformats.org/officeDocument/2006/relationships/printerSettings" Target="../printerSettings/printerSettings158.bin"/><Relationship Id="rId2" Type="http://schemas.openxmlformats.org/officeDocument/2006/relationships/printerSettings" Target="../printerSettings/printerSettings148.bin"/><Relationship Id="rId1" Type="http://schemas.openxmlformats.org/officeDocument/2006/relationships/printerSettings" Target="../printerSettings/printerSettings147.bin"/><Relationship Id="rId6" Type="http://schemas.openxmlformats.org/officeDocument/2006/relationships/printerSettings" Target="../printerSettings/printerSettings152.bin"/><Relationship Id="rId11" Type="http://schemas.openxmlformats.org/officeDocument/2006/relationships/printerSettings" Target="../printerSettings/printerSettings157.bin"/><Relationship Id="rId5" Type="http://schemas.openxmlformats.org/officeDocument/2006/relationships/printerSettings" Target="../printerSettings/printerSettings151.bin"/><Relationship Id="rId10" Type="http://schemas.openxmlformats.org/officeDocument/2006/relationships/printerSettings" Target="../printerSettings/printerSettings156.bin"/><Relationship Id="rId4" Type="http://schemas.openxmlformats.org/officeDocument/2006/relationships/printerSettings" Target="../printerSettings/printerSettings150.bin"/><Relationship Id="rId9" Type="http://schemas.openxmlformats.org/officeDocument/2006/relationships/printerSettings" Target="../printerSettings/printerSettings15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3.bin"/><Relationship Id="rId13" Type="http://schemas.openxmlformats.org/officeDocument/2006/relationships/printerSettings" Target="../printerSettings/printerSettings38.bin"/><Relationship Id="rId3" Type="http://schemas.openxmlformats.org/officeDocument/2006/relationships/printerSettings" Target="../printerSettings/printerSettings28.bin"/><Relationship Id="rId7" Type="http://schemas.openxmlformats.org/officeDocument/2006/relationships/printerSettings" Target="../printerSettings/printerSettings32.bin"/><Relationship Id="rId12" Type="http://schemas.openxmlformats.org/officeDocument/2006/relationships/printerSettings" Target="../printerSettings/printerSettings37.bin"/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Relationship Id="rId6" Type="http://schemas.openxmlformats.org/officeDocument/2006/relationships/printerSettings" Target="../printerSettings/printerSettings31.bin"/><Relationship Id="rId11" Type="http://schemas.openxmlformats.org/officeDocument/2006/relationships/printerSettings" Target="../printerSettings/printerSettings36.bin"/><Relationship Id="rId5" Type="http://schemas.openxmlformats.org/officeDocument/2006/relationships/printerSettings" Target="../printerSettings/printerSettings30.bin"/><Relationship Id="rId15" Type="http://schemas.openxmlformats.org/officeDocument/2006/relationships/printerSettings" Target="../printerSettings/printerSettings40.bin"/><Relationship Id="rId10" Type="http://schemas.openxmlformats.org/officeDocument/2006/relationships/printerSettings" Target="../printerSettings/printerSettings35.bin"/><Relationship Id="rId4" Type="http://schemas.openxmlformats.org/officeDocument/2006/relationships/printerSettings" Target="../printerSettings/printerSettings29.bin"/><Relationship Id="rId9" Type="http://schemas.openxmlformats.org/officeDocument/2006/relationships/printerSettings" Target="../printerSettings/printerSettings34.bin"/><Relationship Id="rId14" Type="http://schemas.openxmlformats.org/officeDocument/2006/relationships/printerSettings" Target="../printerSettings/printerSettings39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8.bin"/><Relationship Id="rId13" Type="http://schemas.openxmlformats.org/officeDocument/2006/relationships/printerSettings" Target="../printerSettings/printerSettings53.bin"/><Relationship Id="rId3" Type="http://schemas.openxmlformats.org/officeDocument/2006/relationships/printerSettings" Target="../printerSettings/printerSettings43.bin"/><Relationship Id="rId7" Type="http://schemas.openxmlformats.org/officeDocument/2006/relationships/printerSettings" Target="../printerSettings/printerSettings47.bin"/><Relationship Id="rId12" Type="http://schemas.openxmlformats.org/officeDocument/2006/relationships/printerSettings" Target="../printerSettings/printerSettings52.bin"/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Relationship Id="rId6" Type="http://schemas.openxmlformats.org/officeDocument/2006/relationships/printerSettings" Target="../printerSettings/printerSettings46.bin"/><Relationship Id="rId11" Type="http://schemas.openxmlformats.org/officeDocument/2006/relationships/printerSettings" Target="../printerSettings/printerSettings51.bin"/><Relationship Id="rId5" Type="http://schemas.openxmlformats.org/officeDocument/2006/relationships/printerSettings" Target="../printerSettings/printerSettings45.bin"/><Relationship Id="rId15" Type="http://schemas.openxmlformats.org/officeDocument/2006/relationships/printerSettings" Target="../printerSettings/printerSettings55.bin"/><Relationship Id="rId10" Type="http://schemas.openxmlformats.org/officeDocument/2006/relationships/printerSettings" Target="../printerSettings/printerSettings50.bin"/><Relationship Id="rId4" Type="http://schemas.openxmlformats.org/officeDocument/2006/relationships/printerSettings" Target="../printerSettings/printerSettings44.bin"/><Relationship Id="rId9" Type="http://schemas.openxmlformats.org/officeDocument/2006/relationships/printerSettings" Target="../printerSettings/printerSettings49.bin"/><Relationship Id="rId14" Type="http://schemas.openxmlformats.org/officeDocument/2006/relationships/printerSettings" Target="../printerSettings/printerSettings5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3.bin"/><Relationship Id="rId13" Type="http://schemas.openxmlformats.org/officeDocument/2006/relationships/printerSettings" Target="../printerSettings/printerSettings68.bin"/><Relationship Id="rId3" Type="http://schemas.openxmlformats.org/officeDocument/2006/relationships/printerSettings" Target="../printerSettings/printerSettings58.bin"/><Relationship Id="rId7" Type="http://schemas.openxmlformats.org/officeDocument/2006/relationships/printerSettings" Target="../printerSettings/printerSettings62.bin"/><Relationship Id="rId12" Type="http://schemas.openxmlformats.org/officeDocument/2006/relationships/printerSettings" Target="../printerSettings/printerSettings67.bin"/><Relationship Id="rId2" Type="http://schemas.openxmlformats.org/officeDocument/2006/relationships/printerSettings" Target="../printerSettings/printerSettings57.bin"/><Relationship Id="rId1" Type="http://schemas.openxmlformats.org/officeDocument/2006/relationships/printerSettings" Target="../printerSettings/printerSettings56.bin"/><Relationship Id="rId6" Type="http://schemas.openxmlformats.org/officeDocument/2006/relationships/printerSettings" Target="../printerSettings/printerSettings61.bin"/><Relationship Id="rId11" Type="http://schemas.openxmlformats.org/officeDocument/2006/relationships/printerSettings" Target="../printerSettings/printerSettings66.bin"/><Relationship Id="rId5" Type="http://schemas.openxmlformats.org/officeDocument/2006/relationships/printerSettings" Target="../printerSettings/printerSettings60.bin"/><Relationship Id="rId15" Type="http://schemas.openxmlformats.org/officeDocument/2006/relationships/printerSettings" Target="../printerSettings/printerSettings70.bin"/><Relationship Id="rId10" Type="http://schemas.openxmlformats.org/officeDocument/2006/relationships/printerSettings" Target="../printerSettings/printerSettings65.bin"/><Relationship Id="rId4" Type="http://schemas.openxmlformats.org/officeDocument/2006/relationships/printerSettings" Target="../printerSettings/printerSettings59.bin"/><Relationship Id="rId9" Type="http://schemas.openxmlformats.org/officeDocument/2006/relationships/printerSettings" Target="../printerSettings/printerSettings64.bin"/><Relationship Id="rId14" Type="http://schemas.openxmlformats.org/officeDocument/2006/relationships/printerSettings" Target="../printerSettings/printerSettings69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8.bin"/><Relationship Id="rId13" Type="http://schemas.openxmlformats.org/officeDocument/2006/relationships/printerSettings" Target="../printerSettings/printerSettings83.bin"/><Relationship Id="rId3" Type="http://schemas.openxmlformats.org/officeDocument/2006/relationships/printerSettings" Target="../printerSettings/printerSettings73.bin"/><Relationship Id="rId7" Type="http://schemas.openxmlformats.org/officeDocument/2006/relationships/printerSettings" Target="../printerSettings/printerSettings77.bin"/><Relationship Id="rId12" Type="http://schemas.openxmlformats.org/officeDocument/2006/relationships/printerSettings" Target="../printerSettings/printerSettings82.bin"/><Relationship Id="rId2" Type="http://schemas.openxmlformats.org/officeDocument/2006/relationships/printerSettings" Target="../printerSettings/printerSettings72.bin"/><Relationship Id="rId1" Type="http://schemas.openxmlformats.org/officeDocument/2006/relationships/printerSettings" Target="../printerSettings/printerSettings71.bin"/><Relationship Id="rId6" Type="http://schemas.openxmlformats.org/officeDocument/2006/relationships/printerSettings" Target="../printerSettings/printerSettings76.bin"/><Relationship Id="rId11" Type="http://schemas.openxmlformats.org/officeDocument/2006/relationships/printerSettings" Target="../printerSettings/printerSettings81.bin"/><Relationship Id="rId5" Type="http://schemas.openxmlformats.org/officeDocument/2006/relationships/printerSettings" Target="../printerSettings/printerSettings75.bin"/><Relationship Id="rId15" Type="http://schemas.openxmlformats.org/officeDocument/2006/relationships/printerSettings" Target="../printerSettings/printerSettings85.bin"/><Relationship Id="rId10" Type="http://schemas.openxmlformats.org/officeDocument/2006/relationships/printerSettings" Target="../printerSettings/printerSettings80.bin"/><Relationship Id="rId4" Type="http://schemas.openxmlformats.org/officeDocument/2006/relationships/printerSettings" Target="../printerSettings/printerSettings74.bin"/><Relationship Id="rId9" Type="http://schemas.openxmlformats.org/officeDocument/2006/relationships/printerSettings" Target="../printerSettings/printerSettings79.bin"/><Relationship Id="rId14" Type="http://schemas.openxmlformats.org/officeDocument/2006/relationships/printerSettings" Target="../printerSettings/printerSettings8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3.bin"/><Relationship Id="rId13" Type="http://schemas.openxmlformats.org/officeDocument/2006/relationships/printerSettings" Target="../printerSettings/printerSettings98.bin"/><Relationship Id="rId3" Type="http://schemas.openxmlformats.org/officeDocument/2006/relationships/printerSettings" Target="../printerSettings/printerSettings88.bin"/><Relationship Id="rId7" Type="http://schemas.openxmlformats.org/officeDocument/2006/relationships/printerSettings" Target="../printerSettings/printerSettings92.bin"/><Relationship Id="rId12" Type="http://schemas.openxmlformats.org/officeDocument/2006/relationships/printerSettings" Target="../printerSettings/printerSettings97.bin"/><Relationship Id="rId2" Type="http://schemas.openxmlformats.org/officeDocument/2006/relationships/printerSettings" Target="../printerSettings/printerSettings87.bin"/><Relationship Id="rId1" Type="http://schemas.openxmlformats.org/officeDocument/2006/relationships/printerSettings" Target="../printerSettings/printerSettings86.bin"/><Relationship Id="rId6" Type="http://schemas.openxmlformats.org/officeDocument/2006/relationships/printerSettings" Target="../printerSettings/printerSettings91.bin"/><Relationship Id="rId11" Type="http://schemas.openxmlformats.org/officeDocument/2006/relationships/printerSettings" Target="../printerSettings/printerSettings96.bin"/><Relationship Id="rId5" Type="http://schemas.openxmlformats.org/officeDocument/2006/relationships/printerSettings" Target="../printerSettings/printerSettings90.bin"/><Relationship Id="rId15" Type="http://schemas.openxmlformats.org/officeDocument/2006/relationships/printerSettings" Target="../printerSettings/printerSettings100.bin"/><Relationship Id="rId10" Type="http://schemas.openxmlformats.org/officeDocument/2006/relationships/printerSettings" Target="../printerSettings/printerSettings95.bin"/><Relationship Id="rId4" Type="http://schemas.openxmlformats.org/officeDocument/2006/relationships/printerSettings" Target="../printerSettings/printerSettings89.bin"/><Relationship Id="rId9" Type="http://schemas.openxmlformats.org/officeDocument/2006/relationships/printerSettings" Target="../printerSettings/printerSettings94.bin"/><Relationship Id="rId14" Type="http://schemas.openxmlformats.org/officeDocument/2006/relationships/printerSettings" Target="../printerSettings/printerSettings9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08.bin"/><Relationship Id="rId13" Type="http://schemas.openxmlformats.org/officeDocument/2006/relationships/printerSettings" Target="../printerSettings/printerSettings113.bin"/><Relationship Id="rId3" Type="http://schemas.openxmlformats.org/officeDocument/2006/relationships/printerSettings" Target="../printerSettings/printerSettings103.bin"/><Relationship Id="rId7" Type="http://schemas.openxmlformats.org/officeDocument/2006/relationships/printerSettings" Target="../printerSettings/printerSettings107.bin"/><Relationship Id="rId12" Type="http://schemas.openxmlformats.org/officeDocument/2006/relationships/printerSettings" Target="../printerSettings/printerSettings112.bin"/><Relationship Id="rId2" Type="http://schemas.openxmlformats.org/officeDocument/2006/relationships/printerSettings" Target="../printerSettings/printerSettings102.bin"/><Relationship Id="rId1" Type="http://schemas.openxmlformats.org/officeDocument/2006/relationships/printerSettings" Target="../printerSettings/printerSettings101.bin"/><Relationship Id="rId6" Type="http://schemas.openxmlformats.org/officeDocument/2006/relationships/printerSettings" Target="../printerSettings/printerSettings106.bin"/><Relationship Id="rId11" Type="http://schemas.openxmlformats.org/officeDocument/2006/relationships/printerSettings" Target="../printerSettings/printerSettings111.bin"/><Relationship Id="rId5" Type="http://schemas.openxmlformats.org/officeDocument/2006/relationships/printerSettings" Target="../printerSettings/printerSettings105.bin"/><Relationship Id="rId15" Type="http://schemas.openxmlformats.org/officeDocument/2006/relationships/printerSettings" Target="../printerSettings/printerSettings115.bin"/><Relationship Id="rId10" Type="http://schemas.openxmlformats.org/officeDocument/2006/relationships/printerSettings" Target="../printerSettings/printerSettings110.bin"/><Relationship Id="rId4" Type="http://schemas.openxmlformats.org/officeDocument/2006/relationships/printerSettings" Target="../printerSettings/printerSettings104.bin"/><Relationship Id="rId9" Type="http://schemas.openxmlformats.org/officeDocument/2006/relationships/printerSettings" Target="../printerSettings/printerSettings109.bin"/><Relationship Id="rId14" Type="http://schemas.openxmlformats.org/officeDocument/2006/relationships/printerSettings" Target="../printerSettings/printerSettings114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23.bin"/><Relationship Id="rId13" Type="http://schemas.openxmlformats.org/officeDocument/2006/relationships/printerSettings" Target="../printerSettings/printerSettings128.bin"/><Relationship Id="rId18" Type="http://schemas.openxmlformats.org/officeDocument/2006/relationships/printerSettings" Target="../printerSettings/printerSettings133.bin"/><Relationship Id="rId3" Type="http://schemas.openxmlformats.org/officeDocument/2006/relationships/printerSettings" Target="../printerSettings/printerSettings118.bin"/><Relationship Id="rId7" Type="http://schemas.openxmlformats.org/officeDocument/2006/relationships/printerSettings" Target="../printerSettings/printerSettings122.bin"/><Relationship Id="rId12" Type="http://schemas.openxmlformats.org/officeDocument/2006/relationships/printerSettings" Target="../printerSettings/printerSettings127.bin"/><Relationship Id="rId17" Type="http://schemas.openxmlformats.org/officeDocument/2006/relationships/printerSettings" Target="../printerSettings/printerSettings132.bin"/><Relationship Id="rId2" Type="http://schemas.openxmlformats.org/officeDocument/2006/relationships/printerSettings" Target="../printerSettings/printerSettings117.bin"/><Relationship Id="rId16" Type="http://schemas.openxmlformats.org/officeDocument/2006/relationships/printerSettings" Target="../printerSettings/printerSettings131.bin"/><Relationship Id="rId1" Type="http://schemas.openxmlformats.org/officeDocument/2006/relationships/printerSettings" Target="../printerSettings/printerSettings116.bin"/><Relationship Id="rId6" Type="http://schemas.openxmlformats.org/officeDocument/2006/relationships/printerSettings" Target="../printerSettings/printerSettings121.bin"/><Relationship Id="rId11" Type="http://schemas.openxmlformats.org/officeDocument/2006/relationships/printerSettings" Target="../printerSettings/printerSettings126.bin"/><Relationship Id="rId5" Type="http://schemas.openxmlformats.org/officeDocument/2006/relationships/printerSettings" Target="../printerSettings/printerSettings120.bin"/><Relationship Id="rId15" Type="http://schemas.openxmlformats.org/officeDocument/2006/relationships/printerSettings" Target="../printerSettings/printerSettings130.bin"/><Relationship Id="rId10" Type="http://schemas.openxmlformats.org/officeDocument/2006/relationships/printerSettings" Target="../printerSettings/printerSettings125.bin"/><Relationship Id="rId4" Type="http://schemas.openxmlformats.org/officeDocument/2006/relationships/printerSettings" Target="../printerSettings/printerSettings119.bin"/><Relationship Id="rId9" Type="http://schemas.openxmlformats.org/officeDocument/2006/relationships/printerSettings" Target="../printerSettings/printerSettings124.bin"/><Relationship Id="rId14" Type="http://schemas.openxmlformats.org/officeDocument/2006/relationships/printerSettings" Target="../printerSettings/printerSettings129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41.bin"/><Relationship Id="rId13" Type="http://schemas.openxmlformats.org/officeDocument/2006/relationships/printerSettings" Target="../printerSettings/printerSettings146.bin"/><Relationship Id="rId3" Type="http://schemas.openxmlformats.org/officeDocument/2006/relationships/printerSettings" Target="../printerSettings/printerSettings136.bin"/><Relationship Id="rId7" Type="http://schemas.openxmlformats.org/officeDocument/2006/relationships/printerSettings" Target="../printerSettings/printerSettings140.bin"/><Relationship Id="rId12" Type="http://schemas.openxmlformats.org/officeDocument/2006/relationships/printerSettings" Target="../printerSettings/printerSettings145.bin"/><Relationship Id="rId2" Type="http://schemas.openxmlformats.org/officeDocument/2006/relationships/printerSettings" Target="../printerSettings/printerSettings135.bin"/><Relationship Id="rId1" Type="http://schemas.openxmlformats.org/officeDocument/2006/relationships/printerSettings" Target="../printerSettings/printerSettings134.bin"/><Relationship Id="rId6" Type="http://schemas.openxmlformats.org/officeDocument/2006/relationships/printerSettings" Target="../printerSettings/printerSettings139.bin"/><Relationship Id="rId11" Type="http://schemas.openxmlformats.org/officeDocument/2006/relationships/printerSettings" Target="../printerSettings/printerSettings144.bin"/><Relationship Id="rId5" Type="http://schemas.openxmlformats.org/officeDocument/2006/relationships/printerSettings" Target="../printerSettings/printerSettings138.bin"/><Relationship Id="rId10" Type="http://schemas.openxmlformats.org/officeDocument/2006/relationships/printerSettings" Target="../printerSettings/printerSettings143.bin"/><Relationship Id="rId4" Type="http://schemas.openxmlformats.org/officeDocument/2006/relationships/printerSettings" Target="../printerSettings/printerSettings137.bin"/><Relationship Id="rId9" Type="http://schemas.openxmlformats.org/officeDocument/2006/relationships/printerSettings" Target="../printerSettings/printerSettings1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FFFF00"/>
    <outlinePr summaryBelow="0"/>
  </sheetPr>
  <dimension ref="A1:T61"/>
  <sheetViews>
    <sheetView showRuler="0" topLeftCell="A25" zoomScale="85" zoomScaleNormal="85" workbookViewId="0">
      <selection activeCell="A31" sqref="A31:C33"/>
    </sheetView>
  </sheetViews>
  <sheetFormatPr defaultColWidth="9" defaultRowHeight="15.75"/>
  <cols>
    <col min="1" max="1" width="8.75" style="2" customWidth="1"/>
    <col min="2" max="2" width="53.5" style="8" customWidth="1"/>
    <col min="3" max="3" width="23.5" style="123" customWidth="1"/>
    <col min="4" max="4" width="21.125" style="2" customWidth="1"/>
    <col min="5" max="5" width="20.25" style="2" customWidth="1"/>
    <col min="6" max="6" width="19.5" style="14" customWidth="1"/>
    <col min="7" max="7" width="15" style="14" customWidth="1"/>
    <col min="8" max="14" width="12.25" style="14" customWidth="1"/>
    <col min="15" max="15" width="14.25" style="14" customWidth="1"/>
    <col min="16" max="16" width="12.25" style="14" customWidth="1"/>
    <col min="17" max="17" width="28" style="14" customWidth="1"/>
    <col min="18" max="18" width="14.375" style="59" customWidth="1"/>
    <col min="19" max="19" width="12.25" style="14" customWidth="1"/>
    <col min="20" max="20" width="55.375" style="22" customWidth="1"/>
    <col min="21" max="21" width="9" style="2" customWidth="1"/>
    <col min="22" max="22" width="16.125" style="2" customWidth="1"/>
    <col min="23" max="24" width="9" style="2" customWidth="1"/>
    <col min="25" max="35" width="9" style="2"/>
    <col min="36" max="36" width="9" style="2" customWidth="1"/>
    <col min="37" max="16384" width="9" style="2"/>
  </cols>
  <sheetData>
    <row r="1" spans="1:20" s="11" customFormat="1">
      <c r="B1" s="37"/>
      <c r="T1" s="101" t="s">
        <v>30</v>
      </c>
    </row>
    <row r="2" spans="1:20" s="11" customFormat="1">
      <c r="B2" s="37"/>
      <c r="T2" s="102" t="s">
        <v>2</v>
      </c>
    </row>
    <row r="3" spans="1:20" s="11" customFormat="1">
      <c r="B3" s="37"/>
      <c r="T3" s="102" t="s">
        <v>59</v>
      </c>
    </row>
    <row r="4" spans="1:20" s="11" customFormat="1">
      <c r="A4" s="270" t="s">
        <v>62</v>
      </c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</row>
    <row r="5" spans="1:20" s="11" customFormat="1" ht="18.75" customHeight="1">
      <c r="A5" s="271" t="s">
        <v>1086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</row>
    <row r="6" spans="1:20" s="11" customFormat="1">
      <c r="A6" s="121"/>
      <c r="B6" s="122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2"/>
      <c r="S6" s="121"/>
      <c r="T6" s="122"/>
    </row>
    <row r="7" spans="1:20" s="11" customFormat="1" ht="18.75" customHeight="1">
      <c r="A7" s="271" t="s">
        <v>1045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</row>
    <row r="8" spans="1:20" s="11" customFormat="1">
      <c r="A8" s="269" t="s">
        <v>63</v>
      </c>
      <c r="B8" s="269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</row>
    <row r="9" spans="1:20" s="11" customFormat="1">
      <c r="A9" s="124"/>
      <c r="B9" s="39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39"/>
    </row>
    <row r="10" spans="1:20" s="11" customFormat="1">
      <c r="A10" s="272" t="s">
        <v>1085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</row>
    <row r="11" spans="1:20" s="11" customFormat="1">
      <c r="B11" s="37"/>
      <c r="T11" s="37"/>
    </row>
    <row r="12" spans="1:20" s="11" customFormat="1">
      <c r="A12" s="269" t="s">
        <v>1061</v>
      </c>
      <c r="B12" s="269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</row>
    <row r="13" spans="1:20" s="11" customFormat="1">
      <c r="A13" s="269" t="s">
        <v>439</v>
      </c>
      <c r="B13" s="269"/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</row>
    <row r="14" spans="1:20" ht="18.75" customHeight="1">
      <c r="A14" s="12"/>
      <c r="B14" s="38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38"/>
    </row>
    <row r="15" spans="1:20" ht="18.75" customHeight="1">
      <c r="I15" s="43"/>
      <c r="J15" s="43"/>
      <c r="K15" s="43"/>
      <c r="L15" s="43"/>
      <c r="M15" s="43"/>
      <c r="N15" s="43"/>
      <c r="O15" s="43"/>
      <c r="P15" s="43"/>
      <c r="Q15" s="24"/>
      <c r="R15" s="57"/>
      <c r="S15" s="123"/>
      <c r="T15" s="51"/>
    </row>
    <row r="16" spans="1:20" ht="18.75" customHeight="1">
      <c r="I16" s="43"/>
      <c r="J16" s="43"/>
      <c r="K16" s="43"/>
      <c r="L16" s="43"/>
      <c r="M16" s="43"/>
      <c r="N16" s="43"/>
      <c r="O16" s="43"/>
      <c r="P16" s="43"/>
      <c r="Q16" s="24"/>
      <c r="R16" s="57"/>
      <c r="S16" s="123"/>
      <c r="T16" s="51"/>
    </row>
    <row r="17" spans="1:20" ht="18.75" customHeight="1">
      <c r="I17" s="43"/>
      <c r="J17" s="43"/>
      <c r="K17" s="43"/>
      <c r="L17" s="43"/>
      <c r="M17" s="43"/>
      <c r="N17" s="43"/>
      <c r="O17" s="43"/>
      <c r="P17" s="43"/>
      <c r="R17" s="57"/>
      <c r="S17" s="123"/>
      <c r="T17" s="51"/>
    </row>
    <row r="18" spans="1:20"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139"/>
      <c r="O18" s="63"/>
      <c r="P18" s="63"/>
      <c r="Q18" s="63"/>
      <c r="R18" s="63"/>
      <c r="S18" s="123"/>
      <c r="T18" s="58"/>
    </row>
    <row r="19" spans="1:20" s="3" customFormat="1">
      <c r="B19" s="21"/>
      <c r="C19" s="140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103"/>
      <c r="O19" s="64"/>
      <c r="P19" s="64"/>
      <c r="Q19" s="64"/>
      <c r="R19" s="64"/>
      <c r="S19" s="64"/>
      <c r="T19" s="25"/>
    </row>
    <row r="20" spans="1:20" s="3" customFormat="1">
      <c r="B20" s="21"/>
      <c r="C20" s="140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25"/>
    </row>
    <row r="21" spans="1:20" s="3" customFormat="1">
      <c r="A21" s="273"/>
      <c r="B21" s="273"/>
      <c r="C21" s="273"/>
      <c r="D21" s="273"/>
      <c r="E21" s="273"/>
      <c r="F21" s="273"/>
      <c r="G21" s="273"/>
      <c r="H21" s="273"/>
      <c r="I21" s="273"/>
      <c r="J21" s="273"/>
      <c r="K21" s="273"/>
      <c r="L21" s="273"/>
      <c r="M21" s="273"/>
      <c r="N21" s="273"/>
      <c r="O21" s="273"/>
      <c r="P21" s="273"/>
      <c r="Q21" s="273"/>
      <c r="R21" s="273"/>
      <c r="S21" s="273"/>
      <c r="T21" s="273"/>
    </row>
    <row r="22" spans="1:20" ht="69" customHeight="1">
      <c r="A22" s="268" t="s">
        <v>131</v>
      </c>
      <c r="B22" s="268" t="s">
        <v>14</v>
      </c>
      <c r="C22" s="268" t="s">
        <v>39</v>
      </c>
      <c r="D22" s="268" t="s">
        <v>443</v>
      </c>
      <c r="E22" s="268" t="s">
        <v>1077</v>
      </c>
      <c r="F22" s="268" t="s">
        <v>1062</v>
      </c>
      <c r="G22" s="268" t="s">
        <v>1076</v>
      </c>
      <c r="H22" s="268"/>
      <c r="I22" s="268"/>
      <c r="J22" s="268"/>
      <c r="K22" s="268"/>
      <c r="L22" s="268"/>
      <c r="M22" s="268"/>
      <c r="N22" s="268"/>
      <c r="O22" s="268"/>
      <c r="P22" s="268"/>
      <c r="Q22" s="268" t="s">
        <v>444</v>
      </c>
      <c r="R22" s="268" t="s">
        <v>49</v>
      </c>
      <c r="S22" s="268"/>
      <c r="T22" s="268" t="s">
        <v>0</v>
      </c>
    </row>
    <row r="23" spans="1:20" ht="39" customHeight="1">
      <c r="A23" s="268"/>
      <c r="B23" s="268"/>
      <c r="C23" s="268"/>
      <c r="D23" s="268"/>
      <c r="E23" s="268"/>
      <c r="F23" s="268"/>
      <c r="G23" s="268" t="s">
        <v>28</v>
      </c>
      <c r="H23" s="268"/>
      <c r="I23" s="268" t="s">
        <v>52</v>
      </c>
      <c r="J23" s="268"/>
      <c r="K23" s="268" t="s">
        <v>53</v>
      </c>
      <c r="L23" s="268"/>
      <c r="M23" s="268" t="s">
        <v>54</v>
      </c>
      <c r="N23" s="268"/>
      <c r="O23" s="268" t="s">
        <v>55</v>
      </c>
      <c r="P23" s="268"/>
      <c r="Q23" s="268"/>
      <c r="R23" s="268" t="s">
        <v>50</v>
      </c>
      <c r="S23" s="268" t="s">
        <v>1</v>
      </c>
      <c r="T23" s="268"/>
    </row>
    <row r="24" spans="1:20" ht="69" customHeight="1">
      <c r="A24" s="268"/>
      <c r="B24" s="268"/>
      <c r="C24" s="268"/>
      <c r="D24" s="268"/>
      <c r="E24" s="268"/>
      <c r="F24" s="268"/>
      <c r="G24" s="141" t="s">
        <v>6</v>
      </c>
      <c r="H24" s="141" t="s">
        <v>7</v>
      </c>
      <c r="I24" s="141" t="s">
        <v>6</v>
      </c>
      <c r="J24" s="141" t="s">
        <v>7</v>
      </c>
      <c r="K24" s="141" t="s">
        <v>6</v>
      </c>
      <c r="L24" s="141" t="s">
        <v>7</v>
      </c>
      <c r="M24" s="141" t="s">
        <v>6</v>
      </c>
      <c r="N24" s="141" t="s">
        <v>7</v>
      </c>
      <c r="O24" s="141" t="s">
        <v>6</v>
      </c>
      <c r="P24" s="141" t="s">
        <v>7</v>
      </c>
      <c r="Q24" s="268"/>
      <c r="R24" s="268"/>
      <c r="S24" s="268"/>
      <c r="T24" s="268"/>
    </row>
    <row r="25" spans="1:20" ht="29.25" customHeight="1">
      <c r="A25" s="40">
        <v>1</v>
      </c>
      <c r="B25" s="40">
        <v>2</v>
      </c>
      <c r="C25" s="40">
        <v>3</v>
      </c>
      <c r="D25" s="40">
        <v>4</v>
      </c>
      <c r="E25" s="40">
        <v>5</v>
      </c>
      <c r="F25" s="40">
        <v>6</v>
      </c>
      <c r="G25" s="40">
        <v>7</v>
      </c>
      <c r="H25" s="40">
        <v>8</v>
      </c>
      <c r="I25" s="40">
        <v>9</v>
      </c>
      <c r="J25" s="40">
        <v>10</v>
      </c>
      <c r="K25" s="40">
        <v>11</v>
      </c>
      <c r="L25" s="40">
        <v>12</v>
      </c>
      <c r="M25" s="40">
        <v>13</v>
      </c>
      <c r="N25" s="40">
        <v>14</v>
      </c>
      <c r="O25" s="40">
        <v>15</v>
      </c>
      <c r="P25" s="40">
        <v>16</v>
      </c>
      <c r="Q25" s="40">
        <v>17</v>
      </c>
      <c r="R25" s="40">
        <v>18</v>
      </c>
      <c r="S25" s="40">
        <v>19</v>
      </c>
      <c r="T25" s="40">
        <v>20</v>
      </c>
    </row>
    <row r="26" spans="1:20" s="1" customFormat="1" ht="35.25" customHeight="1">
      <c r="A26" s="163">
        <v>0</v>
      </c>
      <c r="B26" s="164" t="s">
        <v>455</v>
      </c>
      <c r="C26" s="165" t="str">
        <f>C30</f>
        <v>нд</v>
      </c>
      <c r="D26" s="138">
        <f>D27</f>
        <v>0</v>
      </c>
      <c r="E26" s="138">
        <f t="shared" ref="E26:R29" si="0">E27</f>
        <v>0</v>
      </c>
      <c r="F26" s="138">
        <f t="shared" si="0"/>
        <v>0</v>
      </c>
      <c r="G26" s="138">
        <f t="shared" si="0"/>
        <v>0</v>
      </c>
      <c r="H26" s="138">
        <f t="shared" si="0"/>
        <v>0</v>
      </c>
      <c r="I26" s="138">
        <f t="shared" si="0"/>
        <v>0</v>
      </c>
      <c r="J26" s="138">
        <f t="shared" si="0"/>
        <v>0</v>
      </c>
      <c r="K26" s="138">
        <f t="shared" si="0"/>
        <v>0</v>
      </c>
      <c r="L26" s="138">
        <f t="shared" si="0"/>
        <v>0</v>
      </c>
      <c r="M26" s="138">
        <f t="shared" si="0"/>
        <v>0</v>
      </c>
      <c r="N26" s="138">
        <f t="shared" si="0"/>
        <v>0</v>
      </c>
      <c r="O26" s="138">
        <f t="shared" si="0"/>
        <v>0</v>
      </c>
      <c r="P26" s="138">
        <f t="shared" si="0"/>
        <v>0</v>
      </c>
      <c r="Q26" s="138">
        <f t="shared" si="0"/>
        <v>0</v>
      </c>
      <c r="R26" s="138">
        <f t="shared" si="0"/>
        <v>0</v>
      </c>
      <c r="S26" s="65">
        <v>0</v>
      </c>
      <c r="T26" s="17" t="s">
        <v>41</v>
      </c>
    </row>
    <row r="27" spans="1:20" s="1" customFormat="1">
      <c r="A27" s="166">
        <v>1</v>
      </c>
      <c r="B27" s="167" t="s">
        <v>470</v>
      </c>
      <c r="C27" s="165" t="str">
        <f>C30</f>
        <v>нд</v>
      </c>
      <c r="D27" s="138">
        <f>D28</f>
        <v>0</v>
      </c>
      <c r="E27" s="138">
        <f t="shared" si="0"/>
        <v>0</v>
      </c>
      <c r="F27" s="138">
        <f t="shared" si="0"/>
        <v>0</v>
      </c>
      <c r="G27" s="138">
        <f t="shared" si="0"/>
        <v>0</v>
      </c>
      <c r="H27" s="138">
        <f t="shared" si="0"/>
        <v>0</v>
      </c>
      <c r="I27" s="138">
        <f t="shared" si="0"/>
        <v>0</v>
      </c>
      <c r="J27" s="138">
        <f t="shared" si="0"/>
        <v>0</v>
      </c>
      <c r="K27" s="138">
        <f t="shared" si="0"/>
        <v>0</v>
      </c>
      <c r="L27" s="138">
        <f t="shared" si="0"/>
        <v>0</v>
      </c>
      <c r="M27" s="138">
        <f t="shared" si="0"/>
        <v>0</v>
      </c>
      <c r="N27" s="138">
        <f t="shared" si="0"/>
        <v>0</v>
      </c>
      <c r="O27" s="138">
        <f t="shared" si="0"/>
        <v>0</v>
      </c>
      <c r="P27" s="138">
        <f t="shared" si="0"/>
        <v>0</v>
      </c>
      <c r="Q27" s="138">
        <f t="shared" si="0"/>
        <v>0</v>
      </c>
      <c r="R27" s="138">
        <f t="shared" si="0"/>
        <v>0</v>
      </c>
      <c r="S27" s="65">
        <v>0</v>
      </c>
      <c r="T27" s="17" t="s">
        <v>41</v>
      </c>
    </row>
    <row r="28" spans="1:20" s="1" customFormat="1" ht="31.5">
      <c r="A28" s="168" t="s">
        <v>48</v>
      </c>
      <c r="B28" s="169" t="s">
        <v>471</v>
      </c>
      <c r="C28" s="165" t="str">
        <f>C30</f>
        <v>нд</v>
      </c>
      <c r="D28" s="138">
        <f>D29</f>
        <v>0</v>
      </c>
      <c r="E28" s="138">
        <f t="shared" si="0"/>
        <v>0</v>
      </c>
      <c r="F28" s="138">
        <f t="shared" si="0"/>
        <v>0</v>
      </c>
      <c r="G28" s="138">
        <f t="shared" si="0"/>
        <v>0</v>
      </c>
      <c r="H28" s="138">
        <f t="shared" si="0"/>
        <v>0</v>
      </c>
      <c r="I28" s="138">
        <f t="shared" si="0"/>
        <v>0</v>
      </c>
      <c r="J28" s="138">
        <f t="shared" si="0"/>
        <v>0</v>
      </c>
      <c r="K28" s="138">
        <f t="shared" si="0"/>
        <v>0</v>
      </c>
      <c r="L28" s="138">
        <f t="shared" si="0"/>
        <v>0</v>
      </c>
      <c r="M28" s="138">
        <f t="shared" si="0"/>
        <v>0</v>
      </c>
      <c r="N28" s="138">
        <f t="shared" si="0"/>
        <v>0</v>
      </c>
      <c r="O28" s="138">
        <f t="shared" si="0"/>
        <v>0</v>
      </c>
      <c r="P28" s="138">
        <f t="shared" si="0"/>
        <v>0</v>
      </c>
      <c r="Q28" s="138">
        <f t="shared" si="0"/>
        <v>0</v>
      </c>
      <c r="R28" s="138">
        <f t="shared" si="0"/>
        <v>0</v>
      </c>
      <c r="S28" s="65">
        <v>0</v>
      </c>
      <c r="T28" s="17" t="s">
        <v>41</v>
      </c>
    </row>
    <row r="29" spans="1:20" s="1" customFormat="1" ht="31.5">
      <c r="A29" s="170" t="s">
        <v>244</v>
      </c>
      <c r="B29" s="171" t="s">
        <v>245</v>
      </c>
      <c r="C29" s="165" t="str">
        <f>C30</f>
        <v>нд</v>
      </c>
      <c r="D29" s="138">
        <f>D30</f>
        <v>0</v>
      </c>
      <c r="E29" s="138">
        <f t="shared" si="0"/>
        <v>0</v>
      </c>
      <c r="F29" s="138">
        <f t="shared" si="0"/>
        <v>0</v>
      </c>
      <c r="G29" s="138">
        <f t="shared" si="0"/>
        <v>0</v>
      </c>
      <c r="H29" s="138">
        <f t="shared" si="0"/>
        <v>0</v>
      </c>
      <c r="I29" s="138">
        <f t="shared" si="0"/>
        <v>0</v>
      </c>
      <c r="J29" s="138">
        <f t="shared" si="0"/>
        <v>0</v>
      </c>
      <c r="K29" s="138">
        <f t="shared" si="0"/>
        <v>0</v>
      </c>
      <c r="L29" s="138">
        <f t="shared" si="0"/>
        <v>0</v>
      </c>
      <c r="M29" s="138">
        <f t="shared" si="0"/>
        <v>0</v>
      </c>
      <c r="N29" s="138">
        <f t="shared" si="0"/>
        <v>0</v>
      </c>
      <c r="O29" s="138">
        <f t="shared" si="0"/>
        <v>0</v>
      </c>
      <c r="P29" s="138">
        <f t="shared" si="0"/>
        <v>0</v>
      </c>
      <c r="Q29" s="138">
        <f t="shared" si="0"/>
        <v>0</v>
      </c>
      <c r="R29" s="138">
        <f t="shared" si="0"/>
        <v>0</v>
      </c>
      <c r="S29" s="65">
        <v>0</v>
      </c>
      <c r="T29" s="17" t="s">
        <v>41</v>
      </c>
    </row>
    <row r="30" spans="1:20" s="1" customFormat="1" ht="47.25">
      <c r="A30" s="163" t="s">
        <v>249</v>
      </c>
      <c r="B30" s="172" t="s">
        <v>472</v>
      </c>
      <c r="C30" s="173" t="s">
        <v>41</v>
      </c>
      <c r="D30" s="138">
        <v>0</v>
      </c>
      <c r="E30" s="138">
        <f>E31</f>
        <v>0</v>
      </c>
      <c r="F30" s="138">
        <f>D30</f>
        <v>0</v>
      </c>
      <c r="G30" s="138">
        <v>0</v>
      </c>
      <c r="H30" s="138">
        <f t="shared" ref="H30:N30" si="1">H31</f>
        <v>0</v>
      </c>
      <c r="I30" s="138">
        <f t="shared" si="1"/>
        <v>0</v>
      </c>
      <c r="J30" s="138">
        <f t="shared" si="1"/>
        <v>0</v>
      </c>
      <c r="K30" s="138">
        <f t="shared" si="1"/>
        <v>0</v>
      </c>
      <c r="L30" s="138">
        <f t="shared" si="1"/>
        <v>0</v>
      </c>
      <c r="M30" s="138">
        <f t="shared" si="1"/>
        <v>0</v>
      </c>
      <c r="N30" s="138">
        <f t="shared" si="1"/>
        <v>0</v>
      </c>
      <c r="O30" s="138">
        <v>0</v>
      </c>
      <c r="P30" s="138">
        <f>P31</f>
        <v>0</v>
      </c>
      <c r="Q30" s="138">
        <v>0</v>
      </c>
      <c r="R30" s="138">
        <f>R31</f>
        <v>0</v>
      </c>
      <c r="S30" s="65">
        <v>0</v>
      </c>
      <c r="T30" s="17" t="s">
        <v>41</v>
      </c>
    </row>
    <row r="31" spans="1:20" ht="74.25" customHeight="1">
      <c r="A31" s="163" t="s">
        <v>255</v>
      </c>
      <c r="B31" s="252" t="s">
        <v>1070</v>
      </c>
      <c r="C31" s="173" t="s">
        <v>41</v>
      </c>
      <c r="D31" s="119">
        <v>0</v>
      </c>
      <c r="E31" s="9">
        <v>0</v>
      </c>
      <c r="F31" s="119">
        <f>D31</f>
        <v>0</v>
      </c>
      <c r="G31" s="119">
        <f>F31</f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119">
        <f>G31</f>
        <v>0</v>
      </c>
      <c r="P31" s="119">
        <v>0</v>
      </c>
      <c r="Q31" s="119">
        <f>O31-P31</f>
        <v>0</v>
      </c>
      <c r="R31" s="119">
        <v>0</v>
      </c>
      <c r="S31" s="65">
        <v>0</v>
      </c>
      <c r="T31" s="9" t="s">
        <v>41</v>
      </c>
    </row>
    <row r="32" spans="1:20" ht="47.25" customHeight="1">
      <c r="A32" s="253" t="s">
        <v>1071</v>
      </c>
      <c r="B32" s="254" t="s">
        <v>1072</v>
      </c>
      <c r="C32" s="174" t="s">
        <v>41</v>
      </c>
      <c r="D32" s="119">
        <v>4.4480000000000004</v>
      </c>
      <c r="E32" s="9">
        <v>0</v>
      </c>
      <c r="F32" s="119">
        <f>D32</f>
        <v>4.4480000000000004</v>
      </c>
      <c r="G32" s="119">
        <f>F32</f>
        <v>4.4480000000000004</v>
      </c>
      <c r="H32" s="9">
        <v>0</v>
      </c>
      <c r="I32" s="9">
        <f>I33</f>
        <v>0</v>
      </c>
      <c r="J32" s="9">
        <v>0</v>
      </c>
      <c r="K32" s="9">
        <f>K33</f>
        <v>21011014</v>
      </c>
      <c r="L32" s="9">
        <v>0</v>
      </c>
      <c r="M32" s="9">
        <f>M33</f>
        <v>1758420</v>
      </c>
      <c r="N32" s="9">
        <v>0</v>
      </c>
      <c r="O32" s="119">
        <f>O33</f>
        <v>21977647</v>
      </c>
      <c r="P32" s="119">
        <v>0</v>
      </c>
      <c r="Q32" s="119">
        <f>Q33</f>
        <v>44747081</v>
      </c>
      <c r="R32" s="119">
        <v>0</v>
      </c>
      <c r="S32" s="65">
        <v>0</v>
      </c>
      <c r="T32" s="9" t="s">
        <v>41</v>
      </c>
    </row>
    <row r="33" spans="1:20" ht="48.75" customHeight="1">
      <c r="A33" s="256" t="s">
        <v>1075</v>
      </c>
      <c r="B33" s="255" t="s">
        <v>1073</v>
      </c>
      <c r="C33" s="174" t="s">
        <v>1074</v>
      </c>
      <c r="D33" s="257">
        <v>44747081</v>
      </c>
      <c r="E33" s="9">
        <v>0</v>
      </c>
      <c r="F33" s="119">
        <f>D33</f>
        <v>44747081</v>
      </c>
      <c r="G33" s="119">
        <f>F33</f>
        <v>44747081</v>
      </c>
      <c r="H33" s="9">
        <v>0</v>
      </c>
      <c r="I33" s="9">
        <v>0</v>
      </c>
      <c r="J33" s="9">
        <v>0</v>
      </c>
      <c r="K33" s="9">
        <v>21011014</v>
      </c>
      <c r="L33" s="9">
        <v>0</v>
      </c>
      <c r="M33" s="258">
        <v>1758420</v>
      </c>
      <c r="N33" s="9">
        <v>0</v>
      </c>
      <c r="O33" s="119">
        <v>21977647</v>
      </c>
      <c r="P33" s="119">
        <v>0</v>
      </c>
      <c r="Q33" s="119">
        <f>G33</f>
        <v>44747081</v>
      </c>
      <c r="R33" s="119">
        <v>0</v>
      </c>
      <c r="S33" s="65">
        <v>0</v>
      </c>
      <c r="T33" s="9" t="s">
        <v>41</v>
      </c>
    </row>
    <row r="34" spans="1:20">
      <c r="E34" s="27"/>
    </row>
    <row r="35" spans="1:20">
      <c r="E35" s="27"/>
    </row>
    <row r="36" spans="1:20">
      <c r="E36" s="27"/>
      <c r="N36" s="60"/>
    </row>
    <row r="37" spans="1:20"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</row>
    <row r="38" spans="1:20"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</row>
    <row r="39" spans="1:20"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</row>
    <row r="40" spans="1:20" ht="12.75" customHeight="1"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</row>
    <row r="41" spans="1:20"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</row>
    <row r="42" spans="1:20"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</row>
    <row r="43" spans="1:20"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</row>
    <row r="45" spans="1:20">
      <c r="D45" s="27"/>
      <c r="E45" s="142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61"/>
    </row>
    <row r="46" spans="1:20">
      <c r="D46" s="27"/>
      <c r="E46" s="142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61"/>
    </row>
    <row r="47" spans="1:20">
      <c r="D47" s="27"/>
      <c r="E47" s="142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61"/>
    </row>
    <row r="48" spans="1:20">
      <c r="D48" s="27"/>
      <c r="E48" s="142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61"/>
    </row>
    <row r="49" spans="3:19">
      <c r="D49" s="27"/>
      <c r="E49" s="142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61"/>
    </row>
    <row r="50" spans="3:19">
      <c r="C50" s="76"/>
      <c r="D50" s="27"/>
      <c r="E50" s="142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61"/>
    </row>
    <row r="51" spans="3:19">
      <c r="D51" s="27"/>
      <c r="E51" s="142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61"/>
    </row>
    <row r="54" spans="3:19" ht="49.5" customHeight="1">
      <c r="N54" s="143"/>
    </row>
    <row r="55" spans="3:19"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</row>
    <row r="56" spans="3:19"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</row>
    <row r="59" spans="3:19">
      <c r="F59" s="2"/>
      <c r="G59" s="2"/>
      <c r="H59" s="2"/>
      <c r="I59" s="2"/>
      <c r="J59" s="2"/>
      <c r="K59" s="2"/>
      <c r="L59" s="2"/>
      <c r="M59" s="2"/>
      <c r="N59" s="144"/>
    </row>
    <row r="61" spans="3:19">
      <c r="E61" s="62"/>
      <c r="F61" s="62"/>
      <c r="G61" s="62"/>
      <c r="H61" s="62"/>
      <c r="I61" s="62"/>
      <c r="J61" s="62"/>
      <c r="K61" s="62"/>
      <c r="L61" s="62"/>
      <c r="M61" s="62"/>
      <c r="N61" s="62"/>
    </row>
  </sheetData>
  <customSheetViews>
    <customSheetView guid="{7DEB5728-2FB9-407E-AD51-935C096482A6}" scale="55" showPageBreaks="1" printArea="1" showAutoFilter="1" hiddenRows="1" showRuler="0" topLeftCell="A11">
      <selection activeCell="D407" sqref="D407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1"/>
      <headerFooter alignWithMargins="0"/>
      <autoFilter ref="A25:AA647" xr:uid="{E9D2C20D-CE57-4603-A931-E8A924E5F9E1}"/>
    </customSheetView>
    <customSheetView guid="{8F1D26EC-2A17-448C-B03E-3E3FACB015C6}" scale="70" printArea="1" showAutoFilter="1" showRuler="0" topLeftCell="A16">
      <pane xSplit="3" ySplit="16" topLeftCell="K615" activePane="bottomRight" state="frozen"/>
      <selection pane="bottomRight" activeCell="S25" sqref="S25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2"/>
      <headerFooter alignWithMargins="0"/>
      <autoFilter ref="A25:AA697" xr:uid="{DCC0C008-5396-42BD-95E7-CF65C1A81545}"/>
    </customSheetView>
    <customSheetView guid="{86ABB103-B007-4CE7-BE9F-F4EED57FA42A}" scale="60" showPageBreaks="1" printArea="1" showAutoFilter="1" hiddenRows="1" showRuler="0">
      <selection activeCell="B622" sqref="B622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3"/>
      <headerFooter alignWithMargins="0"/>
      <autoFilter ref="A25:AA636" xr:uid="{42E455CA-AF31-4959-B351-81F69D4AABC4}"/>
    </customSheetView>
    <customSheetView guid="{2B944529-4431-4AE3-A585-21D645644E2B}" scale="60" showAutoFilter="1" hiddenColumns="1" showRuler="0" topLeftCell="A16">
      <pane xSplit="3" ySplit="10" topLeftCell="D136" activePane="bottomRight" state="frozen"/>
      <selection pane="bottomRight" activeCell="R19" sqref="R19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4"/>
      <headerFooter alignWithMargins="0"/>
      <autoFilter ref="A25:AA636" xr:uid="{AEE8BD0C-A390-415C-A7BD-79FB85F8A980}"/>
    </customSheetView>
    <customSheetView guid="{BC4BEA76-2C25-43DA-92FE-F6396D174A29}" scale="55" showPageBreaks="1" printArea="1" showAutoFilter="1" hiddenRows="1" showRuler="0" topLeftCell="A16">
      <pane xSplit="3" ySplit="15" topLeftCell="D32" activePane="bottomRight" state="frozen"/>
      <selection pane="bottomRight" activeCell="E726" sqref="E726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5"/>
      <headerFooter alignWithMargins="0"/>
      <autoFilter ref="A25:U716" xr:uid="{C7AA66EF-5628-42A4-81B6-D1FCA7088C25}"/>
    </customSheetView>
    <customSheetView guid="{68608AB4-99AC-4E4C-A27D-0DD29BE6EC94}" scale="68" showPageBreaks="1" printArea="1" showAutoFilter="1" view="pageBreakPreview" showRuler="0" topLeftCell="A7">
      <selection activeCell="I48" sqref="I48"/>
      <colBreaks count="1" manualBreakCount="1">
        <brk id="16" max="452" man="1"/>
      </colBreaks>
      <pageMargins left="0.51181102362204722" right="0.11811023622047245" top="0.15748031496062992" bottom="0.15748031496062992" header="0.31496062992125984" footer="0.31496062992125984"/>
      <pageSetup paperSize="8" scale="86" fitToWidth="2" fitToHeight="0" orientation="landscape" r:id="rId6"/>
      <headerFooter alignWithMargins="0"/>
      <autoFilter ref="A24:Y647" xr:uid="{B055977B-124F-4CB2-A1FC-F2F341191EEB}"/>
    </customSheetView>
    <customSheetView guid="{C676504B-35FD-4DBE-B657-AE4202CDC300}" scale="70" fitToPage="1" filter="1" showAutoFilter="1" hiddenColumns="1" showRuler="0" topLeftCell="A15">
      <pane xSplit="2" ySplit="6" topLeftCell="C455" activePane="bottomRight" state="frozen"/>
      <selection pane="bottomRight" activeCell="W455" sqref="W455"/>
      <rowBreaks count="48" manualBreakCount="48">
        <brk id="40" max="22" man="1"/>
        <brk id="69" max="22" man="1"/>
        <brk id="100" max="22" man="1"/>
        <brk id="130" max="22" man="1"/>
        <brk id="133" max="22" man="1"/>
        <brk id="167" max="22" man="1"/>
        <brk id="169" max="22" man="1"/>
        <brk id="188" max="22" man="1"/>
        <brk id="191" max="22" man="1"/>
        <brk id="209" max="22" man="1"/>
        <brk id="229" max="22" man="1"/>
        <brk id="254" max="22" man="1"/>
        <brk id="275" max="22" man="1"/>
        <brk id="310" max="22" man="1"/>
        <brk id="339" max="22" man="1"/>
        <brk id="350" max="22" man="1"/>
        <brk id="374" max="22" man="1"/>
        <brk id="384" max="22" man="1"/>
        <brk id="426" max="22" man="1"/>
        <brk id="439" max="22" man="1"/>
        <brk id="467" max="22" man="1"/>
        <brk id="479" max="22" man="1"/>
        <brk id="534" max="22" man="1"/>
        <brk id="565" max="22" man="1"/>
        <brk id="579" max="22" man="1"/>
        <brk id="582" max="22" man="1"/>
        <brk id="610" max="22" man="1"/>
        <brk id="629" max="22" man="1"/>
        <brk id="647" max="22" man="1"/>
        <brk id="664" max="22" man="1"/>
        <brk id="691" max="22" man="1"/>
        <brk id="692" max="22" man="1"/>
        <brk id="704" max="22" man="1"/>
        <brk id="705" max="22" man="1"/>
        <brk id="706" max="22" man="1"/>
        <brk id="707" max="22" man="1"/>
        <brk id="727" max="22" man="1"/>
        <brk id="763" max="22" man="1"/>
        <brk id="777" max="22" man="1"/>
        <brk id="792" max="22" man="1"/>
        <brk id="804" max="22" man="1"/>
        <brk id="816" max="22" man="1"/>
        <brk id="829" max="22" man="1"/>
        <brk id="845" max="22" man="1"/>
        <brk id="875" max="22" man="1"/>
        <brk id="900" max="22" man="1"/>
        <brk id="929" max="22" man="1"/>
        <brk id="963" max="30" man="1"/>
      </rowBreaks>
      <pageMargins left="0.70866141732283472" right="0" top="0.39370078740157483" bottom="0" header="0.31496062992125984" footer="0.31496062992125984"/>
      <pageSetup paperSize="9" scale="35" fitToHeight="0" orientation="landscape" r:id="rId7"/>
      <headerFooter alignWithMargins="0"/>
      <autoFilter ref="A20:W523" xr:uid="{5E142801-2F7B-411D-890D-D2DEB24B3B3C}">
        <filterColumn colId="18">
          <filters blank="1">
            <filter val="0,00004"/>
            <filter val="0,00009"/>
            <filter val="0,00017"/>
            <filter val="0,00020"/>
            <filter val="0,00022"/>
            <filter val="0,00042"/>
            <filter val="0,00043"/>
            <filter val="0,00044"/>
            <filter val="0,00049"/>
            <filter val="0,00057"/>
            <filter val="0,00058"/>
            <filter val="0,00064"/>
            <filter val="0,00065"/>
            <filter val="0,00076"/>
            <filter val="0,00086"/>
            <filter val="0,00143"/>
            <filter val="0,00288"/>
            <filter val="0,00304"/>
            <filter val="-0,00305"/>
            <filter val="0,00400"/>
            <filter val="0,00411"/>
            <filter val="0,00554"/>
            <filter val="0,00557"/>
            <filter val="0,00615"/>
            <filter val="0,00616"/>
            <filter val="0,00723"/>
            <filter val="0,00727"/>
            <filter val="0,00752"/>
            <filter val="0,00793"/>
            <filter val="0,00812"/>
            <filter val="0,00869"/>
            <filter val="0,01024"/>
            <filter val="0,01030"/>
            <filter val="0,01091"/>
            <filter val="0,01211"/>
            <filter val="0,01252"/>
            <filter val="0,01301"/>
            <filter val="0,01313"/>
            <filter val="0,01330"/>
            <filter val="0,01360"/>
            <filter val="0,01494"/>
            <filter val="0,01519"/>
            <filter val="0,01528"/>
            <filter val="0,01579"/>
            <filter val="0,01629"/>
            <filter val="0,01674"/>
            <filter val="0,01770"/>
            <filter val="0,01908"/>
            <filter val="0,01919"/>
            <filter val="0,02048"/>
            <filter val="0,02181"/>
            <filter val="0,02350"/>
            <filter val="0,02415"/>
            <filter val="0,02439"/>
            <filter val="0,02544"/>
            <filter val="0,02592"/>
            <filter val="0,02597"/>
            <filter val="0,02687"/>
            <filter val="0,02728"/>
            <filter val="0,02729"/>
            <filter val="0,02748"/>
            <filter val="0,02769"/>
            <filter val="0,03071"/>
            <filter val="0,03478"/>
            <filter val="0,03545"/>
            <filter val="0,03628"/>
            <filter val="0,03630"/>
            <filter val="0,03726"/>
            <filter val="0,03927"/>
            <filter val="0,03979"/>
            <filter val="0,04134"/>
            <filter val="0,04571"/>
            <filter val="0,04588"/>
            <filter val="-0,04874"/>
            <filter val="0,05027"/>
            <filter val="0,05062"/>
            <filter val="0,05232"/>
            <filter val="0,05375"/>
            <filter val="0,05378"/>
            <filter val="0,05443"/>
            <filter val="0,05537"/>
            <filter val="0,05789"/>
            <filter val="0,05911"/>
            <filter val="0,06025"/>
            <filter val="0,06581"/>
            <filter val="0,06882"/>
            <filter val="0,07282"/>
            <filter val="0,07575"/>
            <filter val="0,08202"/>
            <filter val="0,08334"/>
            <filter val="0,08502"/>
            <filter val="0,08596"/>
            <filter val="0,08604"/>
            <filter val="0,08692"/>
            <filter val="0,08985"/>
            <filter val="0,09144"/>
            <filter val="0,09218"/>
            <filter val="0,09500"/>
            <filter val="0,09518"/>
            <filter val="0,09587"/>
            <filter val="-0,09659"/>
            <filter val="0,09681"/>
            <filter val="0,09767"/>
            <filter val="0,10000"/>
            <filter val="0,10046"/>
            <filter val="0,10202"/>
            <filter val="0,10214"/>
            <filter val="0,10273"/>
            <filter val="0,10513"/>
            <filter val="0,10954"/>
            <filter val="0,11892"/>
            <filter val="0,11931"/>
            <filter val="0,12000"/>
            <filter val="0,12664"/>
            <filter val="0,13814"/>
            <filter val="0,13984"/>
            <filter val="0,14064"/>
            <filter val="0,14474"/>
            <filter val="0,14695"/>
            <filter val="0,14861"/>
            <filter val="0,14863"/>
            <filter val="0,15190"/>
            <filter val="-0,15248"/>
            <filter val="0,15402"/>
            <filter val="0,16203"/>
            <filter val="0,16478"/>
            <filter val="0,16825"/>
            <filter val="0,16977"/>
            <filter val="0,16982"/>
            <filter val="0,17229"/>
            <filter val="0,17701"/>
            <filter val="-0,18219"/>
            <filter val="0,18860"/>
            <filter val="0,18901"/>
            <filter val="0,18986"/>
            <filter val="0,19209"/>
            <filter val="0,19237"/>
            <filter val="0,19672"/>
            <filter val="0,19676"/>
            <filter val="0,19904"/>
            <filter val="0,20200"/>
            <filter val="0,22068"/>
            <filter val="0,22293"/>
            <filter val="0,23546"/>
            <filter val="0,24492"/>
            <filter val="0,24526"/>
            <filter val="0,26190"/>
            <filter val="0,26602"/>
            <filter val="0,26645"/>
            <filter val="0,27769"/>
            <filter val="0,28829"/>
            <filter val="0,28834"/>
            <filter val="0,28993"/>
            <filter val="0,30991"/>
            <filter val="0,32245"/>
            <filter val="0,33502"/>
            <filter val="0,33825"/>
            <filter val="0,34159"/>
            <filter val="0,35543"/>
            <filter val="0,36793"/>
            <filter val="0,38106"/>
            <filter val="0,39850"/>
            <filter val="0,41081"/>
            <filter val="0,41500"/>
            <filter val="0,42679"/>
            <filter val="-0,43329"/>
            <filter val="0,44121"/>
            <filter val="0,44831"/>
            <filter val="0,45539"/>
            <filter val="0,47078"/>
            <filter val="-0,47178"/>
            <filter val="0,47658"/>
            <filter val="0,48916"/>
            <filter val="0,49700"/>
            <filter val="-0,51336"/>
            <filter val="0,54404"/>
            <filter val="0,54996"/>
            <filter val="0,56098"/>
            <filter val="0,56287"/>
            <filter val="-0,56605"/>
            <filter val="-0,59000"/>
            <filter val="0,65139"/>
            <filter val="0,65178"/>
            <filter val="0,70011"/>
            <filter val="0,70495"/>
            <filter val="0,71386"/>
            <filter val="0,77237"/>
            <filter val="0,77696"/>
            <filter val="-0,78540"/>
            <filter val="0,92109"/>
            <filter val="0,93646"/>
            <filter val="0,97271"/>
            <filter val="1,00028"/>
            <filter val="1,00487"/>
            <filter val="1,02411"/>
            <filter val="-1,05278"/>
            <filter val="1,06034"/>
            <filter val="1,11028"/>
            <filter val="1,19400"/>
            <filter val="-1,35914"/>
            <filter val="-1,44565"/>
            <filter val="1,45729"/>
            <filter val="1,49873"/>
            <filter val="1,50261"/>
            <filter val="1,54383"/>
            <filter val="1,61581"/>
            <filter val="1,67838"/>
            <filter val="-1,70731"/>
            <filter val="1,71740"/>
            <filter val="1,75029"/>
            <filter val="1,77669"/>
            <filter val="1,78656"/>
            <filter val="1,82000"/>
            <filter val="1,82476"/>
            <filter val="1,83698"/>
            <filter val="1,84342"/>
            <filter val="1,91292"/>
            <filter val="10,82268"/>
            <filter val="103,56623"/>
            <filter val="11,72075"/>
            <filter val="12,14943"/>
            <filter val="12,58833"/>
            <filter val="13,11539"/>
            <filter val="13,77234"/>
            <filter val="15,06407"/>
            <filter val="-16,23573"/>
            <filter val="162,24154"/>
            <filter val="163,24642"/>
            <filter val="2,08391"/>
            <filter val="2,08761"/>
            <filter val="2,20001"/>
            <filter val="2,28085"/>
            <filter val="2,58409"/>
            <filter val="2,83802"/>
            <filter val="20,65920"/>
            <filter val="202,94231"/>
            <filter val="22,28991"/>
            <filter val="239,68730"/>
            <filter val="241,71424"/>
            <filter val="27,93715"/>
            <filter val="28,14042"/>
            <filter val="28,73464"/>
            <filter val="3,13648"/>
            <filter val="3,18520"/>
            <filter val="-3,30899"/>
            <filter val="-3,38108"/>
            <filter val="3,52088"/>
            <filter val="3,54365"/>
            <filter val="3,70845"/>
            <filter val="3,74326"/>
            <filter val="3,81145"/>
            <filter val="3,83650"/>
            <filter val="-3,88586"/>
            <filter val="4,16964"/>
            <filter val="4,64248"/>
            <filter val="4,67858"/>
            <filter val="42,25817"/>
            <filter val="45,63789"/>
            <filter val="49,16278"/>
            <filter val="5,44305"/>
            <filter val="5,48106"/>
            <filter val="5,50498"/>
            <filter val="5,51548"/>
            <filter val="5,66223"/>
            <filter val="5,66676"/>
            <filter val="-5,69657"/>
            <filter val="5,95767"/>
            <filter val="6,13384"/>
            <filter val="6,17276"/>
            <filter val="6,57099"/>
            <filter val="6,68882"/>
            <filter val="-6,72884"/>
            <filter val="7,11565"/>
            <filter val="7,29344"/>
            <filter val="8,52597"/>
            <filter val="8,62648"/>
            <filter val="8,73060"/>
            <filter val="8,78063"/>
            <filter val="8,96092"/>
          </filters>
        </filterColumn>
      </autoFilter>
    </customSheetView>
    <customSheetView guid="{9FD13701-59C5-4575-8840-0A14B14563AF}" scale="75" fitToPage="1" showRuler="0" topLeftCell="A103">
      <selection activeCell="R112" sqref="R112"/>
      <pageMargins left="0.7" right="0.7" top="0.75" bottom="0.75" header="0.3" footer="0.3"/>
      <pageSetup paperSize="9" scale="41" orientation="landscape" r:id="rId8"/>
      <headerFooter alignWithMargins="0"/>
    </customSheetView>
    <customSheetView guid="{C5EFF124-8741-4FB2-8DFD-FFFD2E175AA6}" scale="75" fitToPage="1" hiddenColumns="1" showRuler="0" topLeftCell="A19">
      <pane xSplit="2" ySplit="3" topLeftCell="D418" activePane="bottomRight" state="frozen"/>
      <selection pane="bottomRight" activeCell="B32" sqref="B32"/>
      <pageMargins left="0.7" right="0.7" top="0.75" bottom="0.75" header="0.3" footer="0.3"/>
      <pageSetup paperSize="9" scale="41" orientation="landscape" r:id="rId9"/>
      <headerFooter alignWithMargins="0"/>
    </customSheetView>
    <customSheetView guid="{8B1491E9-FF5D-4525-98A1-109CEAE14711}" scale="75" fitToPage="1" showRuler="0" topLeftCell="A19">
      <pane xSplit="3" ySplit="3" topLeftCell="D199" activePane="bottomRight" state="frozen"/>
      <selection pane="bottomRight" activeCell="D207" sqref="D207"/>
      <pageMargins left="0.7" right="0.7" top="0.75" bottom="0.75" header="0.3" footer="0.3"/>
      <pageSetup paperSize="9" scale="41" orientation="landscape" r:id="rId10"/>
      <headerFooter alignWithMargins="0"/>
    </customSheetView>
    <customSheetView guid="{7A5C0ADA-811C-434A-9B3E-CBAB5F597987}" scale="75" fitToPage="1" topLeftCell="A69">
      <selection activeCell="H151" sqref="H151"/>
      <pageMargins left="0.7" right="0.7" top="0.75" bottom="0.75" header="0.3" footer="0.3"/>
      <pageSetup paperSize="9" scale="10" orientation="landscape" r:id="rId11"/>
    </customSheetView>
    <customSheetView guid="{087625E1-6442-4CFE-9ADB-7A5E7D20F421}" scale="79" showPageBreaks="1" fitToPage="1" view="pageBreakPreview" showRuler="0" topLeftCell="A16">
      <pane xSplit="2" ySplit="6" topLeftCell="C463" activePane="bottomRight" state="frozen"/>
      <selection pane="bottomRight" activeCell="E506" sqref="E506"/>
      <rowBreaks count="20" manualBreakCount="20">
        <brk id="37" max="24" man="1"/>
        <brk id="58" max="24" man="1"/>
        <brk id="75" max="24" man="1"/>
        <brk id="101" max="24" man="1"/>
        <brk id="134" max="24" man="1"/>
        <brk id="139" max="24" man="1"/>
        <brk id="163" max="24" man="1"/>
        <brk id="185" max="24" man="1"/>
        <brk id="214" max="24" man="1"/>
        <brk id="245" max="24" man="1"/>
        <brk id="256" max="24" man="1"/>
        <brk id="280" max="24" man="1"/>
        <brk id="309" max="24" man="1"/>
        <brk id="339" max="24" man="1"/>
        <brk id="342" max="24" man="1"/>
        <brk id="368" max="24" man="1"/>
        <brk id="377" max="24" man="1"/>
        <brk id="411" max="24" man="1"/>
        <brk id="445" max="24" man="1"/>
        <brk id="487" max="30" man="1"/>
      </rowBreaks>
      <pageMargins left="0.70866141732283472" right="0.70866141732283472" top="0.74803149606299213" bottom="0.74803149606299213" header="0.31496062992125984" footer="0.31496062992125984"/>
      <pageSetup paperSize="9" scale="28" fitToHeight="0" orientation="landscape" r:id="rId12"/>
      <headerFooter alignWithMargins="0"/>
    </customSheetView>
    <customSheetView guid="{35E5254D-33D2-4F9E-A1A3-D8A4A840691E}" scale="79" showPageBreaks="1" fitToPage="1" view="pageBreakPreview" showRuler="0" topLeftCell="A16">
      <pane xSplit="1" ySplit="5" topLeftCell="B42" activePane="bottomRight" state="frozen"/>
      <selection pane="bottomRight" activeCell="G109" sqref="G109"/>
      <rowBreaks count="18" manualBreakCount="18">
        <brk id="31" max="24" man="1"/>
        <brk id="52" max="24" man="1"/>
        <brk id="69" max="24" man="1"/>
        <brk id="89" max="24" man="1"/>
        <brk id="128" max="30" man="1"/>
        <brk id="133" max="24" man="1"/>
        <brk id="162" max="24" man="1"/>
        <brk id="193" max="24" man="1"/>
        <brk id="204" max="24" man="1"/>
        <brk id="228" max="24" man="1"/>
        <brk id="257" max="24" man="1"/>
        <brk id="287" max="24" man="1"/>
        <brk id="290" max="24" man="1"/>
        <brk id="316" max="24" man="1"/>
        <brk id="325" max="24" man="1"/>
        <brk id="359" max="24" man="1"/>
        <brk id="393" max="24" man="1"/>
        <brk id="429" max="30" man="1"/>
      </rowBreaks>
      <pageMargins left="0.70866141732283472" right="0.70866141732283472" top="0.74803149606299213" bottom="0.74803149606299213" header="0.31496062992125984" footer="0.31496062992125984"/>
      <pageSetup paperSize="9" scale="28" fitToHeight="0" orientation="landscape" r:id="rId13"/>
      <headerFooter alignWithMargins="0"/>
    </customSheetView>
    <customSheetView guid="{E222F804-7F63-4CAB-BA7F-EB015BC276B9}" scale="79" showPageBreaks="1" fitToPage="1" showAutoFilter="1" view="pageBreakPreview" showRuler="0" topLeftCell="A18">
      <pane xSplit="2" ySplit="4" topLeftCell="C22" activePane="bottomRight" state="frozen"/>
      <selection pane="bottomRight" activeCell="AB26" sqref="AB26"/>
      <rowBreaks count="22" manualBreakCount="22">
        <brk id="35" max="30" man="1"/>
        <brk id="37" max="24" man="1"/>
        <brk id="58" max="24" man="1"/>
        <brk id="75" max="24" man="1"/>
        <brk id="101" max="24" man="1"/>
        <brk id="134" max="24" man="1"/>
        <brk id="139" max="24" man="1"/>
        <brk id="163" max="24" man="1"/>
        <brk id="185" max="24" man="1"/>
        <brk id="214" max="24" man="1"/>
        <brk id="245" max="24" man="1"/>
        <brk id="256" max="24" man="1"/>
        <brk id="280" max="24" man="1"/>
        <brk id="309" max="24" man="1"/>
        <brk id="339" max="24" man="1"/>
        <brk id="342" max="24" man="1"/>
        <brk id="368" max="24" man="1"/>
        <brk id="377" max="24" man="1"/>
        <brk id="407" max="30" man="1"/>
        <brk id="411" max="24" man="1"/>
        <brk id="445" max="24" man="1"/>
        <brk id="487" max="30" man="1"/>
      </rowBreaks>
      <pageMargins left="0.70866141732283472" right="0.70866141732283472" top="0.74803149606299213" bottom="0.74803149606299213" header="0.31496062992125984" footer="0.31496062992125984"/>
      <pageSetup paperSize="9" scale="28" fitToHeight="0" orientation="landscape" r:id="rId14"/>
      <headerFooter alignWithMargins="0"/>
      <autoFilter ref="B1:AB1" xr:uid="{7DB7D52B-8D95-4F25-90D8-F68A60E6B3B3}"/>
    </customSheetView>
    <customSheetView guid="{802102DC-FBE0-4A84-A4E5-B623C4572B73}" scale="70" showPageBreaks="1" fitToPage="1" printArea="1" filter="1" showAutoFilter="1" hiddenColumns="1" showRuler="0" topLeftCell="A15">
      <pane xSplit="2" ySplit="7" topLeftCell="D448" activePane="bottomRight" state="frozen"/>
      <selection pane="bottomRight" activeCell="H465" sqref="H465"/>
      <rowBreaks count="11" manualBreakCount="11">
        <brk id="35" max="22" man="1"/>
        <brk id="47" max="22" man="1"/>
        <brk id="65" max="22" man="1"/>
        <brk id="477" max="22" man="1"/>
        <brk id="513" max="22" man="1"/>
        <brk id="546" max="22" man="1"/>
        <brk id="567" max="22" man="1"/>
        <brk id="599" max="22" man="1"/>
        <brk id="616" max="22" man="1"/>
        <brk id="640" max="22" man="1"/>
        <brk id="700" max="30" man="1"/>
      </rowBreaks>
      <pageMargins left="0.70866141732283472" right="0" top="0.39370078740157483" bottom="0" header="0.31496062992125984" footer="0.31496062992125984"/>
      <pageSetup paperSize="8" scale="74" fitToHeight="0" orientation="landscape" r:id="rId15"/>
      <headerFooter alignWithMargins="0"/>
      <autoFilter ref="A20:W764" xr:uid="{FFF5255B-FB96-46D0-9E1A-C99F4BCBC192}">
        <filterColumn colId="18">
          <filters blank="1">
            <filter val="0,00000016"/>
            <filter val="0,00000020"/>
            <filter val="0,00000033"/>
            <filter val="0,00000096"/>
            <filter val="-0,00000100"/>
            <filter val="0,00000272"/>
            <filter val="-0,00000332"/>
            <filter val="0,00056149"/>
            <filter val="0,00056600"/>
            <filter val="0,00086100"/>
            <filter val="0,00096886"/>
            <filter val="-0,00097752"/>
            <filter val="0,00126633"/>
            <filter val="0,00163476"/>
            <filter val="0,00165237"/>
            <filter val="0,00214674"/>
            <filter val="0,00338400"/>
            <filter val="0,00378200"/>
            <filter val="-0,00400312"/>
            <filter val="0,00410534"/>
            <filter val="0,00536451"/>
            <filter val="0,00680300"/>
            <filter val="0,00711850"/>
            <filter val="-0,00715084"/>
            <filter val="0,00823489"/>
            <filter val="-0,00826878"/>
            <filter val="0,00868600"/>
            <filter val="0,00873342"/>
            <filter val="0,00993400"/>
            <filter val="0,01023800"/>
            <filter val="0,01075201"/>
            <filter val="0,01116440"/>
            <filter val="0,01148071"/>
            <filter val="0,01224315"/>
            <filter val="-0,01250800"/>
            <filter val="0,01313600"/>
            <filter val="-0,01415295"/>
            <filter val="-0,01424260"/>
            <filter val="-0,01439600"/>
            <filter val="0,01483004"/>
            <filter val="0,01493985"/>
            <filter val="0,01518898"/>
            <filter val="-0,01581400"/>
            <filter val="0,01628740"/>
            <filter val="0,01754700"/>
            <filter val="0,01769508"/>
            <filter val="0,01938498"/>
            <filter val="0,01978390"/>
            <filter val="-0,02012313"/>
            <filter val="-0,02060280"/>
            <filter val="0,02135839"/>
            <filter val="0,02136109"/>
            <filter val="0,02182570"/>
            <filter val="0,02200000"/>
            <filter val="0,02247607"/>
            <filter val="0,02247609"/>
            <filter val="0,02250000"/>
            <filter val="0,02314819"/>
            <filter val="0,02498486"/>
            <filter val="-0,02560556"/>
            <filter val="0,02592203"/>
            <filter val="0,02593477"/>
            <filter val="0,02616726"/>
            <filter val="0,02728160"/>
            <filter val="0,02776264"/>
            <filter val="0,02800000"/>
            <filter val="0,02812500"/>
            <filter val="0,02845435"/>
            <filter val="0,02908194"/>
            <filter val="0,02985782"/>
            <filter val="-0,03069997"/>
            <filter val="0,03104796"/>
            <filter val="0,03133685"/>
            <filter val="-0,03207240"/>
            <filter val="-0,03393873"/>
            <filter val="0,03473724"/>
            <filter val="0,03544747"/>
            <filter val="0,03629800"/>
            <filter val="0,03673700"/>
            <filter val="0,03924131"/>
            <filter val="0,04061665"/>
            <filter val="0,04070746"/>
            <filter val="0,04214000"/>
            <filter val="-0,04215951"/>
            <filter val="-0,04313996"/>
            <filter val="-0,04448596"/>
            <filter val="0,04555741"/>
            <filter val="-0,04648454"/>
            <filter val="-0,04873744"/>
            <filter val="0,04898146"/>
            <filter val="0,04950000"/>
            <filter val="0,04967800"/>
            <filter val="-0,05014001"/>
            <filter val="0,05188452"/>
            <filter val="0,05232079"/>
            <filter val="0,05442700"/>
            <filter val="-0,05496000"/>
            <filter val="0,05511779"/>
            <filter val="0,05514779"/>
            <filter val="0,05536765"/>
            <filter val="0,05694235"/>
            <filter val="0,05936356"/>
            <filter val="-0,05947194"/>
            <filter val="-0,06091304"/>
            <filter val="-0,06200000"/>
            <filter val="0,06277072"/>
            <filter val="-0,06324800"/>
            <filter val="0,06340003"/>
            <filter val="0,06421229"/>
            <filter val="-0,06702480"/>
            <filter val="-0,06816214"/>
            <filter val="-0,06855793"/>
            <filter val="0,07281518"/>
            <filter val="0,07607260"/>
            <filter val="0,07650069"/>
            <filter val="0,07895667"/>
            <filter val="-0,08146491"/>
            <filter val="-0,08198203"/>
            <filter val="0,08413500"/>
            <filter val="0,08501961"/>
            <filter val="0,08595703"/>
            <filter val="-0,08614000"/>
            <filter val="-0,08805000"/>
            <filter val="0,08822947"/>
            <filter val="0,08985436"/>
            <filter val="-0,09210000"/>
            <filter val="-0,09658548"/>
            <filter val="0,09801000"/>
            <filter val="0,09833228"/>
            <filter val="0,09864181"/>
            <filter val="-0,10008863"/>
            <filter val="0,10046225"/>
            <filter val="0,10066364"/>
            <filter val="0,10272923"/>
            <filter val="0,10672926"/>
            <filter val="-0,10774992"/>
            <filter val="-0,10826520"/>
            <filter val="-0,10851356"/>
            <filter val="0,11000000"/>
            <filter val="-0,11085580"/>
            <filter val="-0,11282785"/>
            <filter val="-0,11775648"/>
            <filter val="-0,11993662"/>
            <filter val="-0,12149422"/>
            <filter val="-0,12368881"/>
            <filter val="-0,12498513"/>
            <filter val="-0,12893387"/>
            <filter val="0,13083631"/>
            <filter val="0,13329700"/>
            <filter val="-0,13354987"/>
            <filter val="-0,13453286"/>
            <filter val="0,13500703"/>
            <filter val="0,13617330"/>
            <filter val="0,13669237"/>
            <filter val="-0,13813545"/>
            <filter val="0,13973252"/>
            <filter val="-0,13999986"/>
            <filter val="0,14422274"/>
            <filter val="0,14422550"/>
            <filter val="0,14474150"/>
            <filter val="-0,14588994"/>
            <filter val="0,15107319"/>
            <filter val="-0,15110402"/>
            <filter val="0,15763446"/>
            <filter val="0,15891804"/>
            <filter val="-0,15903179"/>
            <filter val="0,15953100"/>
            <filter val="0,16172800"/>
            <filter val="-0,16434882"/>
            <filter val="0,16477817"/>
            <filter val="0,16567918"/>
            <filter val="-0,16602243"/>
            <filter val="0,16602439"/>
            <filter val="0,16613882"/>
            <filter val="0,16657983"/>
            <filter val="-0,16883335"/>
            <filter val="0,17041400"/>
            <filter val="0,17069164"/>
            <filter val="0,17196600"/>
            <filter val="0,17556141"/>
            <filter val="0,18070415"/>
            <filter val="0,18220400"/>
            <filter val="-0,18354500"/>
            <filter val="-0,18865981"/>
            <filter val="-0,18866000"/>
            <filter val="0,19209318"/>
            <filter val="0,19227789"/>
            <filter val="0,19236954"/>
            <filter val="0,19389000"/>
            <filter val="0,19764994"/>
            <filter val="0,20210000"/>
            <filter val="0,20249210"/>
            <filter val="0,20529383"/>
            <filter val="0,20802162"/>
            <filter val="0,21092009"/>
            <filter val="-0,21186420"/>
            <filter val="0,21450000"/>
            <filter val="-0,21794578"/>
            <filter val="0,22880000"/>
            <filter val="0,23402207"/>
            <filter val="0,23545897"/>
            <filter val="0,23700755"/>
            <filter val="-0,24140000"/>
            <filter val="0,24165013"/>
            <filter val="0,24430648"/>
            <filter val="0,25298025"/>
            <filter val="-0,25723474"/>
            <filter val="-0,25785000"/>
            <filter val="0,25853404"/>
            <filter val="0,26194612"/>
            <filter val="0,26394806"/>
            <filter val="0,26567485"/>
            <filter val="0,26623128"/>
            <filter val="0,26644862"/>
            <filter val="0,26823348"/>
            <filter val="0,26836123"/>
            <filter val="-0,27173973"/>
            <filter val="-0,27613628"/>
            <filter val="-0,27657576"/>
            <filter val="0,28829349"/>
            <filter val="0,28833750"/>
            <filter val="-0,29140000"/>
            <filter val="-0,29568820"/>
            <filter val="-0,29677000"/>
            <filter val="-0,29750000"/>
            <filter val="-0,30000000"/>
            <filter val="0,30185500"/>
            <filter val="-0,30562000"/>
            <filter val="-0,30584530"/>
            <filter val="-0,30729442"/>
            <filter val="0,30867500"/>
            <filter val="-0,31142614"/>
            <filter val="-0,31905632"/>
            <filter val="0,32015958"/>
            <filter val="-0,32039919"/>
            <filter val="0,32120540"/>
            <filter val="0,32242157"/>
            <filter val="0,32244520"/>
            <filter val="0,32864338"/>
            <filter val="-0,33137907"/>
            <filter val="0,33297763"/>
            <filter val="0,33466423"/>
            <filter val="0,33561166"/>
            <filter val="-0,34277199"/>
            <filter val="-0,34303064"/>
            <filter val="0,34353590"/>
            <filter val="0,34522955"/>
            <filter val="0,34609599"/>
            <filter val="-0,34744600"/>
            <filter val="-0,35044245"/>
            <filter val="-0,35456456"/>
            <filter val="0,35612187"/>
            <filter val="0,35756558"/>
            <filter val="0,36397861"/>
            <filter val="0,36568035"/>
            <filter val="-0,36804200"/>
            <filter val="0,37037490"/>
            <filter val="-0,37706962"/>
            <filter val="0,37987425"/>
            <filter val="0,38061900"/>
            <filter val="0,38106463"/>
            <filter val="0,38497584"/>
            <filter val="-0,38683749"/>
            <filter val="0,39353000"/>
            <filter val="0,39715242"/>
            <filter val="0,39751345"/>
            <filter val="0,41283806"/>
            <filter val="0,42716386"/>
            <filter val="0,43574877"/>
            <filter val="0,43760534"/>
            <filter val="-0,43886613"/>
            <filter val="-0,44956820"/>
            <filter val="0,45208846"/>
            <filter val="0,47078476"/>
            <filter val="0,47852542"/>
            <filter val="-0,48262000"/>
            <filter val="0,49035223"/>
            <filter val="-0,49501000"/>
            <filter val="0,49758329"/>
            <filter val="0,50341750"/>
            <filter val="0,51359785"/>
            <filter val="0,52078223"/>
            <filter val="0,52100000"/>
            <filter val="0,54000562"/>
            <filter val="0,54433317"/>
            <filter val="0,54564935"/>
            <filter val="0,54815515"/>
            <filter val="0,54996257"/>
            <filter val="-0,55000000"/>
            <filter val="0,55857653"/>
            <filter val="0,56219117"/>
            <filter val="0,56514236"/>
            <filter val="0,57044969"/>
            <filter val="-0,59000000"/>
            <filter val="0,59830958"/>
            <filter val="0,61269443"/>
            <filter val="0,65178405"/>
            <filter val="-0,67209933"/>
            <filter val="-0,69396931"/>
            <filter val="0,70500704"/>
            <filter val="0,70505765"/>
            <filter val="-0,70853088"/>
            <filter val="-0,71995104"/>
            <filter val="0,73293240"/>
            <filter val="0,73825400"/>
            <filter val="-0,74789859"/>
            <filter val="0,79408964"/>
            <filter val="0,79459020"/>
            <filter val="-0,82133045"/>
            <filter val="-0,88299912"/>
            <filter val="0,90394830"/>
            <filter val="0,91850000"/>
            <filter val="0,93303905"/>
            <filter val="0,93905722"/>
            <filter val="0,95698000"/>
            <filter val="0,97271293"/>
            <filter val="0,98010000"/>
            <filter val="-0,98422907"/>
            <filter val="1,04816497"/>
            <filter val="1,05772239"/>
            <filter val="1,06200000"/>
            <filter val="1,09543823"/>
            <filter val="1,13000000"/>
            <filter val="-1,13259000"/>
            <filter val="-1,16290023"/>
            <filter val="1,19790000"/>
            <filter val="1,20029570"/>
            <filter val="-1,20300000"/>
            <filter val="1,32350000"/>
            <filter val="1,32690970"/>
            <filter val="-1,34571805"/>
            <filter val="-1,39196016"/>
            <filter val="1,42057563"/>
            <filter val="-1,42650065"/>
            <filter val="-1,46000000"/>
            <filter val="-1,46514700"/>
            <filter val="-1,49444662"/>
            <filter val="1,49490687"/>
            <filter val="-1,50096000"/>
            <filter val="-1,52843656"/>
            <filter val="-1,61597971"/>
            <filter val="-1,61984500"/>
            <filter val="-1,62140000"/>
            <filter val="1,62154200"/>
            <filter val="-1,67345412"/>
            <filter val="1,68766387"/>
            <filter val="1,72843916"/>
            <filter val="1,75085395"/>
            <filter val="1,80543357"/>
            <filter val="1,82445769"/>
            <filter val="-1,84622936"/>
            <filter val="-1,87792538"/>
            <filter val="1,94323626"/>
            <filter val="-1,95237826"/>
            <filter val="1,96950303"/>
            <filter val="10,44690469"/>
            <filter val="10,77435799"/>
            <filter val="109,50820358"/>
            <filter val="-11,04940072"/>
            <filter val="11,48909625"/>
            <filter val="13,43884494"/>
            <filter val="16,59341500"/>
            <filter val="16,92134938"/>
            <filter val="17,95241902"/>
            <filter val="19,34028140"/>
            <filter val="2,01284380"/>
            <filter val="2,03601152"/>
            <filter val="-2,10023934"/>
            <filter val="-2,13859560"/>
            <filter val="2,15590298"/>
            <filter val="2,15774828"/>
            <filter val="2,15972302"/>
            <filter val="2,17872497"/>
            <filter val="-2,18718595"/>
            <filter val="2,20116533"/>
            <filter val="-2,21058163"/>
            <filter val="-2,30678679"/>
            <filter val="2,35591671"/>
            <filter val="-2,35747338"/>
            <filter val="2,53700000"/>
            <filter val="-2,64825544"/>
            <filter val="2,68414381"/>
            <filter val="-2,72501709"/>
            <filter val="-2,74327249"/>
            <filter val="-2,78002522"/>
            <filter val="2,81551838"/>
            <filter val="-2,81875981"/>
            <filter val="-2,90561615"/>
            <filter val="-2,91152482"/>
            <filter val="2,94930336"/>
            <filter val="2,97516000"/>
            <filter val="23,60504870"/>
            <filter val="-25,26182187"/>
            <filter val="26,13604227"/>
            <filter val="26,47324561"/>
            <filter val="27,40726045"/>
            <filter val="3,02391938"/>
            <filter val="3,03357637"/>
            <filter val="3,03876179"/>
            <filter val="-3,11000000"/>
            <filter val="-3,17251208"/>
            <filter val="3,18644190"/>
            <filter val="-3,19252922"/>
            <filter val="3,24623669"/>
            <filter val="-3,44392005"/>
            <filter val="-3,45673095"/>
            <filter val="3,47539000"/>
            <filter val="3,48417515"/>
            <filter val="3,55507138"/>
            <filter val="-3,55708097"/>
            <filter val="3,64648149"/>
            <filter val="-3,75865805"/>
            <filter val="3,84548299"/>
            <filter val="3,85146708"/>
            <filter val="35,86634663"/>
            <filter val="-4,00000000"/>
            <filter val="4,11304241"/>
            <filter val="-4,19102548"/>
            <filter val="-4,25144800"/>
            <filter val="-4,27006575"/>
            <filter val="4,47277517"/>
            <filter val="4,83175988"/>
            <filter val="44,17586005"/>
            <filter val="5,04441754"/>
            <filter val="5,32279476"/>
            <filter val="5,51547517"/>
            <filter val="5,65951283"/>
            <filter val="5,66223000"/>
            <filter val="5,75132874"/>
            <filter val="5,75420847"/>
            <filter val="5,77019472"/>
            <filter val="-5,83463033"/>
            <filter val="6,20788546"/>
            <filter val="6,70262300"/>
            <filter val="-60,78536236"/>
            <filter val="62,01411950"/>
            <filter val="-62,20593799"/>
            <filter val="-67,78809342"/>
            <filter val="-7,00000000"/>
            <filter val="7,19276474"/>
            <filter val="-7,50912759"/>
            <filter val="7,72176483"/>
            <filter val="-7,91589000"/>
            <filter val="77,98174094"/>
            <filter val="-8,60533240"/>
            <filter val="8,79347697"/>
            <filter val="-8,79637500"/>
            <filter val="-9,26996045"/>
          </filters>
        </filterColumn>
      </autoFilter>
    </customSheetView>
    <customSheetView guid="{91515713-F106-4382-8189-86D702C61567}" scale="61" showPageBreaks="1" fitToPage="1" printArea="1" showAutoFilter="1" hiddenColumns="1" showRuler="0" topLeftCell="A15">
      <pane xSplit="2" ySplit="7" topLeftCell="C22" activePane="bottomRight" state="frozen"/>
      <selection pane="bottomRight" activeCell="B31" sqref="B31"/>
      <rowBreaks count="41" manualBreakCount="41">
        <brk id="46" max="22" man="1"/>
        <brk id="73" max="22" man="1"/>
        <brk id="75" max="22" man="1"/>
        <brk id="89" max="22" man="1"/>
        <brk id="92" max="22" man="1"/>
        <brk id="147" max="22" man="1"/>
        <brk id="167" max="22" man="1"/>
        <brk id="194" max="22" man="1"/>
        <brk id="205" max="22" man="1"/>
        <brk id="230" max="22" man="1"/>
        <brk id="239" max="22" man="1"/>
        <brk id="640" max="22" man="1"/>
        <brk id="647" max="22" man="1"/>
        <brk id="740" max="22" man="1"/>
        <brk id="751" max="22" man="1"/>
        <brk id="776" max="22" man="1"/>
        <brk id="807" max="22" man="1"/>
        <brk id="821" max="22" man="1"/>
        <brk id="824" max="22" man="1"/>
        <brk id="852" max="22" man="1"/>
        <brk id="871" max="22" man="1"/>
        <brk id="889" max="22" man="1"/>
        <brk id="906" max="22" man="1"/>
        <brk id="933" max="22" man="1"/>
        <brk id="934" max="22" man="1"/>
        <brk id="946" max="22" man="1"/>
        <brk id="947" max="22" man="1"/>
        <brk id="948" max="22" man="1"/>
        <brk id="949" max="22" man="1"/>
        <brk id="969" max="22" man="1"/>
        <brk id="1005" max="22" man="1"/>
        <brk id="1019" max="22" man="1"/>
        <brk id="1034" max="22" man="1"/>
        <brk id="1046" max="22" man="1"/>
        <brk id="1058" max="22" man="1"/>
        <brk id="1071" max="22" man="1"/>
        <brk id="1087" max="22" man="1"/>
        <brk id="1117" max="22" man="1"/>
        <brk id="1142" max="22" man="1"/>
        <brk id="1171" max="22" man="1"/>
        <brk id="1205" max="30" man="1"/>
      </rowBreaks>
      <pageMargins left="0.70866141732283472" right="0" top="0.39370078740157483" bottom="0" header="0.31496062992125984" footer="0.31496062992125984"/>
      <pageSetup paperSize="9" scale="37" fitToHeight="0" orientation="landscape" r:id="rId16"/>
      <headerFooter alignWithMargins="0"/>
      <autoFilter ref="A20:Y771" xr:uid="{3A6E07C6-F4DD-4C8A-AC32-4CC8997AA54D}"/>
    </customSheetView>
    <customSheetView guid="{74CE0FEA-305F-4C35-BF60-A17DA60785C5}" scale="60" showPageBreaks="1" fitToPage="1" printArea="1" showAutoFilter="1" view="pageBreakPreview" showRuler="0" topLeftCell="A15">
      <pane xSplit="2" ySplit="6" topLeftCell="C21" activePane="bottomRight" state="frozen"/>
      <selection pane="bottomRight" activeCell="A472" sqref="A472:XFD472"/>
      <pageMargins left="0.70866141732283472" right="0.70866141732283472" top="0.74803149606299213" bottom="0.74803149606299213" header="0.31496062992125984" footer="0.31496062992125984"/>
      <pageSetup paperSize="9" scale="28" fitToHeight="0" orientation="landscape" r:id="rId17"/>
      <headerFooter alignWithMargins="0"/>
      <autoFilter ref="A24:Y490" xr:uid="{99500D47-2CC6-4BE7-B9FE-5B7B58AC8D26}"/>
    </customSheetView>
    <customSheetView guid="{D8D3CB24-28FF-45A0-9EF1-8CE95ADC0FB4}" scale="60" printArea="1" showAutoFilter="1" hiddenColumns="1" showRuler="0" topLeftCell="A16">
      <pane xSplit="3" ySplit="10" topLeftCell="D136" activePane="bottomRight" state="frozen"/>
      <selection pane="bottomRight" activeCell="R19" sqref="R19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18"/>
      <headerFooter alignWithMargins="0"/>
      <autoFilter ref="A25:AA636" xr:uid="{10DEF9B3-5C1E-41A6-ADAB-0C362AAF68C7}"/>
    </customSheetView>
    <customSheetView guid="{14462373-8022-4232-9A5A-0293BFE95EF6}" scale="60" showPageBreaks="1" printArea="1" showAutoFilter="1" hiddenRows="1" showRuler="0" topLeftCell="A353">
      <selection activeCell="C352" sqref="C352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19"/>
      <headerFooter alignWithMargins="0"/>
      <autoFilter ref="A25:AA636" xr:uid="{175A4D8B-044A-4480-A782-34052F69E66E}"/>
    </customSheetView>
    <customSheetView guid="{A7B02568-F1C7-42ED-9B48-AABC97950C38}" scale="50" showPageBreaks="1" printArea="1" showAutoFilter="1" hiddenRows="1" showRuler="0" topLeftCell="A16">
      <pane xSplit="3" ySplit="10" topLeftCell="D707" activePane="bottomRight" state="frozen"/>
      <selection pane="bottomRight" activeCell="S717" sqref="S717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20"/>
      <headerFooter alignWithMargins="0"/>
      <autoFilter ref="A25:AA733" xr:uid="{ACFEC4EB-A967-424C-92AB-C9461069DE44}"/>
    </customSheetView>
    <customSheetView guid="{3902BEF4-66C6-44A2-871B-914527DC583C}" scale="70" showAutoFilter="1" hiddenRows="1" showRuler="0" topLeftCell="A16">
      <pane xSplit="3" ySplit="11" topLeftCell="D225" activePane="bottomRight" state="frozen"/>
      <selection pane="bottomRight" activeCell="A230" sqref="A230:XFD230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21"/>
      <headerFooter alignWithMargins="0"/>
      <autoFilter ref="A25:AC828" xr:uid="{E1B752CC-9849-4BA8-A043-543A629F828F}"/>
    </customSheetView>
    <customSheetView guid="{331B88AC-E2A5-46CF-A00A-B330F6581491}" scale="60" showAutoFilter="1" showRuler="0" topLeftCell="A16">
      <pane xSplit="3" ySplit="11" topLeftCell="D27" activePane="bottomRight" state="frozen"/>
      <selection pane="bottomRight" activeCell="L42" sqref="L42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22"/>
      <headerFooter alignWithMargins="0"/>
      <autoFilter ref="A25:AC1327" xr:uid="{0C4DD2A2-C922-40D0-B110-146497A4EED3}"/>
    </customSheetView>
    <customSheetView guid="{48A60FB0-9A73-41A3-99DB-17520660C91A}" scale="60" showPageBreaks="1" printArea="1" showAutoFilter="1" showRuler="0" topLeftCell="A16">
      <pane xSplit="3" ySplit="11" topLeftCell="D27" activePane="bottomRight" state="frozen"/>
      <selection pane="bottomRight" activeCell="L42" sqref="L42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23"/>
      <headerFooter alignWithMargins="0"/>
      <autoFilter ref="A25:AC1327" xr:uid="{6266BF07-206E-4A14-A84B-955EBA259EFA}"/>
    </customSheetView>
    <customSheetView guid="{DAC231B9-ECB4-49BA-ACD3-68C6025473BB}" scale="55" showAutoFilter="1" hiddenRows="1" showRuler="0" topLeftCell="A16">
      <pane xSplit="3" ySplit="11" topLeftCell="U238" activePane="bottomRight" state="frozen"/>
      <selection pane="bottomRight" activeCell="A245" sqref="A245:XFD258"/>
      <pageMargins left="0.51181102362204722" right="0.11811023622047245" top="0.15748031496062992" bottom="0.15748031496062992" header="0.31496062992125984" footer="0.31496062992125984"/>
      <pageSetup paperSize="8" scale="75" fitToWidth="2" fitToHeight="0" orientation="landscape" r:id="rId24"/>
      <headerFooter alignWithMargins="0"/>
      <autoFilter ref="A25:AB1066" xr:uid="{DD0C0E3E-0802-4A10-AEE3-9C532CC4B511}"/>
    </customSheetView>
  </customSheetViews>
  <mergeCells count="25">
    <mergeCell ref="A22:A24"/>
    <mergeCell ref="A12:T12"/>
    <mergeCell ref="A13:T13"/>
    <mergeCell ref="A4:T4"/>
    <mergeCell ref="A5:T5"/>
    <mergeCell ref="A7:T7"/>
    <mergeCell ref="A8:T8"/>
    <mergeCell ref="A10:T10"/>
    <mergeCell ref="B22:B24"/>
    <mergeCell ref="C22:C24"/>
    <mergeCell ref="A21:T21"/>
    <mergeCell ref="D22:D24"/>
    <mergeCell ref="E22:E24"/>
    <mergeCell ref="T22:T24"/>
    <mergeCell ref="I23:J23"/>
    <mergeCell ref="F22:F24"/>
    <mergeCell ref="Q22:Q24"/>
    <mergeCell ref="R23:R24"/>
    <mergeCell ref="K23:L23"/>
    <mergeCell ref="M23:N23"/>
    <mergeCell ref="O23:P23"/>
    <mergeCell ref="G22:P22"/>
    <mergeCell ref="R22:S22"/>
    <mergeCell ref="G23:H23"/>
    <mergeCell ref="S23:S24"/>
  </mergeCells>
  <phoneticPr fontId="0" type="noConversion"/>
  <conditionalFormatting sqref="D45:S51">
    <cfRule type="cellIs" dxfId="5" priority="430" operator="notEqual">
      <formula>0</formula>
    </cfRule>
  </conditionalFormatting>
  <conditionalFormatting sqref="A45:XFD51">
    <cfRule type="cellIs" dxfId="4" priority="264" operator="greaterThan">
      <formula>0</formula>
    </cfRule>
  </conditionalFormatting>
  <pageMargins left="0.51181102362204722" right="0.11811023622047245" top="0.15748031496062992" bottom="0.15748031496062992" header="0.31496062992125984" footer="0.31496062992125984"/>
  <pageSetup paperSize="8" scale="34" fitToHeight="0" orientation="landscape" r:id="rId2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outlinePr summaryBelow="0"/>
  </sheetPr>
  <dimension ref="A1:M34"/>
  <sheetViews>
    <sheetView topLeftCell="A13" zoomScale="60" zoomScaleNormal="60" zoomScaleSheetLayoutView="70" workbookViewId="0">
      <selection activeCell="A32" sqref="A32:C34"/>
    </sheetView>
  </sheetViews>
  <sheetFormatPr defaultColWidth="9" defaultRowHeight="15.75"/>
  <cols>
    <col min="1" max="1" width="10" style="55" customWidth="1"/>
    <col min="2" max="2" width="71.625" style="30" customWidth="1"/>
    <col min="3" max="3" width="23.375" style="55" customWidth="1"/>
    <col min="4" max="4" width="21.75" style="30" customWidth="1"/>
    <col min="5" max="5" width="33.375" style="30" customWidth="1"/>
    <col min="6" max="6" width="17.75" style="30" customWidth="1"/>
    <col min="7" max="7" width="18.375" style="30" customWidth="1"/>
    <col min="8" max="13" width="21.125" style="30" customWidth="1"/>
    <col min="14" max="16384" width="9" style="30"/>
  </cols>
  <sheetData>
    <row r="1" spans="1:13" ht="18.75">
      <c r="A1" s="16"/>
      <c r="B1" s="11"/>
      <c r="C1" s="16"/>
      <c r="D1" s="11"/>
      <c r="E1" s="11"/>
      <c r="F1" s="11"/>
      <c r="G1" s="11"/>
      <c r="H1" s="11"/>
      <c r="I1" s="11"/>
      <c r="J1" s="11"/>
      <c r="K1" s="11"/>
      <c r="L1" s="11"/>
      <c r="M1" s="29" t="s">
        <v>164</v>
      </c>
    </row>
    <row r="2" spans="1:13" ht="18.75">
      <c r="A2" s="16"/>
      <c r="B2" s="11"/>
      <c r="C2" s="16"/>
      <c r="D2" s="11"/>
      <c r="E2" s="11"/>
      <c r="F2" s="11"/>
      <c r="G2" s="11"/>
      <c r="H2" s="11"/>
      <c r="I2" s="11"/>
      <c r="J2" s="11"/>
      <c r="K2" s="11"/>
      <c r="L2" s="11"/>
      <c r="M2" s="31" t="s">
        <v>2</v>
      </c>
    </row>
    <row r="3" spans="1:13" ht="18.75">
      <c r="A3" s="16"/>
      <c r="B3" s="11"/>
      <c r="C3" s="16"/>
      <c r="D3" s="11"/>
      <c r="E3" s="11"/>
      <c r="F3" s="11"/>
      <c r="G3" s="11"/>
      <c r="H3" s="11"/>
      <c r="I3" s="11"/>
      <c r="J3" s="11"/>
      <c r="K3" s="11"/>
      <c r="L3" s="11"/>
      <c r="M3" s="31" t="s">
        <v>59</v>
      </c>
    </row>
    <row r="4" spans="1:13" s="32" customFormat="1" ht="59.25" customHeight="1">
      <c r="A4" s="347" t="s">
        <v>165</v>
      </c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</row>
    <row r="5" spans="1:13" s="11" customFormat="1" ht="18.75" customHeight="1">
      <c r="A5" s="278" t="s">
        <v>1066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</row>
    <row r="6" spans="1:13" s="11" customFormat="1" ht="18.75">
      <c r="A6" s="15"/>
      <c r="B6" s="125"/>
      <c r="C6" s="15"/>
      <c r="D6" s="125"/>
      <c r="E6" s="125"/>
      <c r="F6" s="125"/>
      <c r="G6" s="125"/>
      <c r="H6" s="125"/>
      <c r="I6" s="125"/>
      <c r="J6" s="125"/>
      <c r="K6" s="125"/>
      <c r="L6" s="125"/>
      <c r="M6" s="125"/>
    </row>
    <row r="7" spans="1:13" s="11" customFormat="1" ht="18.75" customHeight="1">
      <c r="A7" s="278" t="s">
        <v>1046</v>
      </c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  <c r="M7" s="278"/>
    </row>
    <row r="8" spans="1:13" s="11" customFormat="1" ht="15.75" customHeight="1">
      <c r="A8" s="344" t="s">
        <v>166</v>
      </c>
      <c r="B8" s="344"/>
      <c r="C8" s="344"/>
      <c r="D8" s="344"/>
      <c r="E8" s="344"/>
      <c r="F8" s="344"/>
      <c r="G8" s="344"/>
      <c r="H8" s="344"/>
      <c r="I8" s="344"/>
      <c r="J8" s="344"/>
      <c r="K8" s="344"/>
      <c r="L8" s="344"/>
      <c r="M8" s="344"/>
    </row>
    <row r="9" spans="1:13" s="11" customFormat="1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</row>
    <row r="10" spans="1:13" s="11" customFormat="1" ht="18.75">
      <c r="A10" s="349" t="s">
        <v>1060</v>
      </c>
      <c r="B10" s="349"/>
      <c r="C10" s="349"/>
      <c r="D10" s="349"/>
      <c r="E10" s="349"/>
      <c r="F10" s="349"/>
      <c r="G10" s="349"/>
      <c r="H10" s="349"/>
      <c r="I10" s="349"/>
      <c r="J10" s="349"/>
      <c r="K10" s="349"/>
      <c r="L10" s="349"/>
      <c r="M10" s="349"/>
    </row>
    <row r="11" spans="1:13" s="11" customFormat="1">
      <c r="A11" s="16"/>
      <c r="C11" s="16"/>
    </row>
    <row r="12" spans="1:13" s="11" customFormat="1" ht="18.75">
      <c r="A12" s="348" t="s">
        <v>1061</v>
      </c>
      <c r="B12" s="348"/>
      <c r="C12" s="348"/>
      <c r="D12" s="348"/>
      <c r="E12" s="348"/>
      <c r="F12" s="348"/>
      <c r="G12" s="348"/>
      <c r="H12" s="348"/>
      <c r="I12" s="348"/>
      <c r="J12" s="348"/>
      <c r="K12" s="348"/>
      <c r="L12" s="348"/>
      <c r="M12" s="348"/>
    </row>
    <row r="13" spans="1:13" s="11" customFormat="1">
      <c r="A13" s="343" t="s">
        <v>392</v>
      </c>
      <c r="B13" s="343"/>
      <c r="C13" s="343"/>
      <c r="D13" s="343"/>
      <c r="E13" s="343"/>
      <c r="F13" s="343"/>
      <c r="G13" s="343"/>
      <c r="H13" s="343"/>
      <c r="I13" s="343"/>
      <c r="J13" s="343"/>
      <c r="K13" s="343"/>
      <c r="L13" s="343"/>
      <c r="M13" s="343"/>
    </row>
    <row r="14" spans="1:13" s="11" customFormat="1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</row>
    <row r="15" spans="1:13" s="11" customFormat="1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</row>
    <row r="16" spans="1:13" s="11" customFormat="1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</row>
    <row r="17" spans="1:13" s="11" customFormat="1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</row>
    <row r="18" spans="1:13" s="11" customFormat="1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</row>
    <row r="19" spans="1:13" s="11" customFormat="1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</row>
    <row r="20" spans="1:13" s="11" customFormat="1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</row>
    <row r="21" spans="1:13" s="11" customFormat="1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</row>
    <row r="22" spans="1:13" s="33" customFormat="1">
      <c r="A22" s="351"/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51"/>
    </row>
    <row r="23" spans="1:13" s="34" customFormat="1" ht="79.5" customHeight="1">
      <c r="A23" s="352" t="s">
        <v>131</v>
      </c>
      <c r="B23" s="352" t="s">
        <v>42</v>
      </c>
      <c r="C23" s="352" t="s">
        <v>39</v>
      </c>
      <c r="D23" s="350" t="s">
        <v>167</v>
      </c>
      <c r="E23" s="350" t="s">
        <v>168</v>
      </c>
      <c r="F23" s="350" t="s">
        <v>169</v>
      </c>
      <c r="G23" s="350"/>
      <c r="H23" s="350" t="s">
        <v>170</v>
      </c>
      <c r="I23" s="350"/>
      <c r="J23" s="350" t="s">
        <v>171</v>
      </c>
      <c r="K23" s="350"/>
      <c r="L23" s="350" t="s">
        <v>172</v>
      </c>
      <c r="M23" s="350"/>
    </row>
    <row r="24" spans="1:13" s="34" customFormat="1" ht="55.5" customHeight="1">
      <c r="A24" s="352"/>
      <c r="B24" s="352"/>
      <c r="C24" s="352"/>
      <c r="D24" s="350"/>
      <c r="E24" s="350"/>
      <c r="F24" s="133" t="s">
        <v>1067</v>
      </c>
      <c r="G24" s="133" t="s">
        <v>173</v>
      </c>
      <c r="H24" s="133" t="s">
        <v>1067</v>
      </c>
      <c r="I24" s="133" t="s">
        <v>173</v>
      </c>
      <c r="J24" s="133" t="s">
        <v>1067</v>
      </c>
      <c r="K24" s="133" t="s">
        <v>173</v>
      </c>
      <c r="L24" s="133" t="s">
        <v>1067</v>
      </c>
      <c r="M24" s="133" t="s">
        <v>173</v>
      </c>
    </row>
    <row r="25" spans="1:13" s="35" customFormat="1" ht="16.5">
      <c r="A25" s="134">
        <v>1</v>
      </c>
      <c r="B25" s="134">
        <v>2</v>
      </c>
      <c r="C25" s="134">
        <v>3</v>
      </c>
      <c r="D25" s="134">
        <v>4</v>
      </c>
      <c r="E25" s="134">
        <v>5</v>
      </c>
      <c r="F25" s="134">
        <v>6</v>
      </c>
      <c r="G25" s="134">
        <v>7</v>
      </c>
      <c r="H25" s="134">
        <v>8</v>
      </c>
      <c r="I25" s="134">
        <v>9</v>
      </c>
      <c r="J25" s="134">
        <v>10</v>
      </c>
      <c r="K25" s="134">
        <v>11</v>
      </c>
      <c r="L25" s="134">
        <v>12</v>
      </c>
      <c r="M25" s="134">
        <v>13</v>
      </c>
    </row>
    <row r="26" spans="1:13" s="35" customFormat="1" ht="17.25" customHeight="1">
      <c r="A26" s="136">
        <v>0</v>
      </c>
      <c r="B26" s="136" t="s">
        <v>455</v>
      </c>
      <c r="C26" s="136" t="s">
        <v>47</v>
      </c>
      <c r="D26" s="107" t="s">
        <v>41</v>
      </c>
      <c r="E26" s="107" t="s">
        <v>41</v>
      </c>
      <c r="F26" s="107">
        <f t="shared" ref="F26:F30" si="0">F27</f>
        <v>0</v>
      </c>
      <c r="G26" s="107">
        <f t="shared" ref="G26:M31" si="1">G27</f>
        <v>0</v>
      </c>
      <c r="H26" s="107">
        <f t="shared" si="1"/>
        <v>0</v>
      </c>
      <c r="I26" s="107">
        <f t="shared" si="1"/>
        <v>0</v>
      </c>
      <c r="J26" s="107">
        <f t="shared" si="1"/>
        <v>0</v>
      </c>
      <c r="K26" s="107">
        <f t="shared" si="1"/>
        <v>0</v>
      </c>
      <c r="L26" s="107">
        <f t="shared" si="1"/>
        <v>0</v>
      </c>
      <c r="M26" s="107">
        <f t="shared" si="1"/>
        <v>0</v>
      </c>
    </row>
    <row r="27" spans="1:13" s="35" customFormat="1" ht="16.5">
      <c r="A27" s="136">
        <v>0</v>
      </c>
      <c r="B27" s="137" t="s">
        <v>455</v>
      </c>
      <c r="C27" s="136" t="s">
        <v>41</v>
      </c>
      <c r="D27" s="107" t="s">
        <v>41</v>
      </c>
      <c r="E27" s="107" t="s">
        <v>41</v>
      </c>
      <c r="F27" s="107">
        <f t="shared" si="0"/>
        <v>0</v>
      </c>
      <c r="G27" s="107">
        <f t="shared" si="1"/>
        <v>0</v>
      </c>
      <c r="H27" s="107">
        <f t="shared" si="1"/>
        <v>0</v>
      </c>
      <c r="I27" s="107">
        <f t="shared" si="1"/>
        <v>0</v>
      </c>
      <c r="J27" s="107">
        <f t="shared" si="1"/>
        <v>0</v>
      </c>
      <c r="K27" s="107">
        <f t="shared" si="1"/>
        <v>0</v>
      </c>
      <c r="L27" s="107">
        <f t="shared" si="1"/>
        <v>0</v>
      </c>
      <c r="M27" s="107">
        <f t="shared" si="1"/>
        <v>0</v>
      </c>
    </row>
    <row r="28" spans="1:13" s="35" customFormat="1" ht="16.5">
      <c r="A28" s="136">
        <v>1</v>
      </c>
      <c r="B28" s="137" t="s">
        <v>470</v>
      </c>
      <c r="C28" s="136" t="s">
        <v>41</v>
      </c>
      <c r="D28" s="107" t="s">
        <v>41</v>
      </c>
      <c r="E28" s="107" t="s">
        <v>41</v>
      </c>
      <c r="F28" s="107">
        <f t="shared" si="0"/>
        <v>0</v>
      </c>
      <c r="G28" s="107">
        <f t="shared" si="1"/>
        <v>0</v>
      </c>
      <c r="H28" s="107">
        <f t="shared" si="1"/>
        <v>0</v>
      </c>
      <c r="I28" s="107">
        <f t="shared" si="1"/>
        <v>0</v>
      </c>
      <c r="J28" s="107">
        <f t="shared" si="1"/>
        <v>0</v>
      </c>
      <c r="K28" s="107">
        <f t="shared" si="1"/>
        <v>0</v>
      </c>
      <c r="L28" s="107">
        <f t="shared" si="1"/>
        <v>0</v>
      </c>
      <c r="M28" s="107">
        <f t="shared" si="1"/>
        <v>0</v>
      </c>
    </row>
    <row r="29" spans="1:13" s="35" customFormat="1" ht="16.5">
      <c r="A29" s="136" t="s">
        <v>48</v>
      </c>
      <c r="B29" s="137" t="s">
        <v>471</v>
      </c>
      <c r="C29" s="136" t="s">
        <v>41</v>
      </c>
      <c r="D29" s="107" t="s">
        <v>41</v>
      </c>
      <c r="E29" s="107" t="s">
        <v>41</v>
      </c>
      <c r="F29" s="107">
        <f t="shared" si="0"/>
        <v>0</v>
      </c>
      <c r="G29" s="107">
        <f t="shared" si="1"/>
        <v>0</v>
      </c>
      <c r="H29" s="107">
        <f t="shared" si="1"/>
        <v>0</v>
      </c>
      <c r="I29" s="107">
        <f t="shared" si="1"/>
        <v>0</v>
      </c>
      <c r="J29" s="107">
        <f t="shared" si="1"/>
        <v>0</v>
      </c>
      <c r="K29" s="107">
        <f t="shared" si="1"/>
        <v>0</v>
      </c>
      <c r="L29" s="107">
        <f t="shared" si="1"/>
        <v>0</v>
      </c>
      <c r="M29" s="107">
        <f t="shared" si="1"/>
        <v>0</v>
      </c>
    </row>
    <row r="30" spans="1:13" s="35" customFormat="1" ht="31.5">
      <c r="A30" s="136" t="s">
        <v>244</v>
      </c>
      <c r="B30" s="137" t="s">
        <v>245</v>
      </c>
      <c r="C30" s="136" t="s">
        <v>41</v>
      </c>
      <c r="D30" s="107" t="s">
        <v>41</v>
      </c>
      <c r="E30" s="107" t="s">
        <v>41</v>
      </c>
      <c r="F30" s="107">
        <f t="shared" si="0"/>
        <v>0</v>
      </c>
      <c r="G30" s="107">
        <f t="shared" si="1"/>
        <v>0</v>
      </c>
      <c r="H30" s="107">
        <f t="shared" si="1"/>
        <v>0</v>
      </c>
      <c r="I30" s="107">
        <f t="shared" si="1"/>
        <v>0</v>
      </c>
      <c r="J30" s="107">
        <f t="shared" si="1"/>
        <v>0</v>
      </c>
      <c r="K30" s="107">
        <f t="shared" si="1"/>
        <v>0</v>
      </c>
      <c r="L30" s="107">
        <f t="shared" si="1"/>
        <v>0</v>
      </c>
      <c r="M30" s="107">
        <f t="shared" si="1"/>
        <v>0</v>
      </c>
    </row>
    <row r="31" spans="1:13" s="35" customFormat="1" ht="31.5">
      <c r="A31" s="136" t="s">
        <v>249</v>
      </c>
      <c r="B31" s="137" t="s">
        <v>472</v>
      </c>
      <c r="C31" s="136" t="s">
        <v>41</v>
      </c>
      <c r="D31" s="107" t="s">
        <v>41</v>
      </c>
      <c r="E31" s="107" t="s">
        <v>41</v>
      </c>
      <c r="F31" s="107">
        <f>F32</f>
        <v>0</v>
      </c>
      <c r="G31" s="107">
        <f t="shared" si="1"/>
        <v>0</v>
      </c>
      <c r="H31" s="107">
        <f t="shared" si="1"/>
        <v>0</v>
      </c>
      <c r="I31" s="107">
        <f t="shared" si="1"/>
        <v>0</v>
      </c>
      <c r="J31" s="107">
        <f t="shared" si="1"/>
        <v>0</v>
      </c>
      <c r="K31" s="107">
        <f t="shared" si="1"/>
        <v>0</v>
      </c>
      <c r="L31" s="107">
        <f t="shared" si="1"/>
        <v>0</v>
      </c>
      <c r="M31" s="107">
        <f t="shared" si="1"/>
        <v>0</v>
      </c>
    </row>
    <row r="32" spans="1:13" ht="31.5">
      <c r="A32" s="163" t="s">
        <v>255</v>
      </c>
      <c r="B32" s="252" t="s">
        <v>1070</v>
      </c>
      <c r="C32" s="173" t="s">
        <v>41</v>
      </c>
      <c r="D32" s="17" t="s">
        <v>41</v>
      </c>
      <c r="E32" s="17" t="s">
        <v>41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</row>
    <row r="33" spans="1:13">
      <c r="A33" s="253" t="s">
        <v>1071</v>
      </c>
      <c r="B33" s="254" t="s">
        <v>1072</v>
      </c>
      <c r="C33" s="174" t="s">
        <v>41</v>
      </c>
      <c r="D33" s="17" t="s">
        <v>41</v>
      </c>
      <c r="E33" s="17" t="s">
        <v>41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</row>
    <row r="34" spans="1:13" ht="47.25">
      <c r="A34" s="256" t="s">
        <v>1075</v>
      </c>
      <c r="B34" s="255" t="s">
        <v>1073</v>
      </c>
      <c r="C34" s="174" t="s">
        <v>1074</v>
      </c>
      <c r="D34" s="17" t="s">
        <v>41</v>
      </c>
      <c r="E34" s="17" t="s">
        <v>41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</row>
  </sheetData>
  <customSheetViews>
    <customSheetView guid="{7DEB5728-2FB9-407E-AD51-935C096482A6}" scale="60" showPageBreaks="1" printArea="1" showAutoFilter="1" topLeftCell="C551">
      <selection activeCell="F562" sqref="F562:M562"/>
      <pageMargins left="0.78740157480314965" right="0.39370078740157483" top="0.78740157480314965" bottom="0.78740157480314965" header="0.31496062992125984" footer="0.31496062992125984"/>
      <pageSetup paperSize="9" scale="48" orientation="landscape" r:id="rId1"/>
      <autoFilter ref="A25:S647" xr:uid="{88A3873D-585A-4851-9871-A37AF27A66DB}"/>
    </customSheetView>
    <customSheetView guid="{8F1D26EC-2A17-448C-B03E-3E3FACB015C6}" scale="55" showAutoFilter="1" topLeftCell="A13">
      <pane xSplit="3" ySplit="6" topLeftCell="D19" activePane="bottomRight" state="frozen"/>
      <selection pane="bottomRight" activeCell="L34" sqref="L34"/>
      <pageMargins left="0.78740157480314965" right="0.39370078740157483" top="0.78740157480314965" bottom="0.78740157480314965" header="0.31496062992125984" footer="0.31496062992125984"/>
      <pageSetup paperSize="9" scale="48" orientation="landscape" r:id="rId2"/>
      <autoFilter ref="A17:Q690" xr:uid="{E682B24A-BB51-49CE-A6BD-A08153FE9B9C}"/>
    </customSheetView>
    <customSheetView guid="{86ABB103-B007-4CE7-BE9F-F4EED57FA42A}" scale="55" showPageBreaks="1" printArea="1" showAutoFilter="1">
      <selection activeCell="A5" sqref="A5:M5"/>
      <pageMargins left="0.78740157480314965" right="0.39370078740157483" top="0.78740157480314965" bottom="0.78740157480314965" header="0.31496062992125984" footer="0.31496062992125984"/>
      <pageSetup paperSize="9" scale="48" orientation="landscape" r:id="rId3"/>
      <autoFilter ref="A17:Q629" xr:uid="{BD27044E-AF21-425C-A92B-B509303F88D6}"/>
    </customSheetView>
    <customSheetView guid="{2B944529-4431-4AE3-A585-21D645644E2B}" scale="55" showAutoFilter="1" topLeftCell="A13">
      <pane xSplit="3" ySplit="6" topLeftCell="D19" activePane="bottomRight" state="frozen"/>
      <selection pane="bottomRight" activeCell="B22" sqref="B22"/>
      <pageMargins left="0.78740157480314965" right="0.39370078740157483" top="0.78740157480314965" bottom="0.78740157480314965" header="0.31496062992125984" footer="0.31496062992125984"/>
      <pageSetup paperSize="9" scale="48" orientation="landscape" r:id="rId4"/>
      <autoFilter ref="A17:Q629" xr:uid="{A27592E2-FEE2-4D19-8636-F25F382627A2}"/>
    </customSheetView>
    <customSheetView guid="{BC4BEA76-2C25-43DA-92FE-F6396D174A29}" scale="70" showPageBreaks="1" printArea="1" hiddenRows="1" view="pageBreakPreview" topLeftCell="A391">
      <selection activeCell="P30" sqref="P30"/>
      <pageMargins left="0.78740157480314965" right="0.39370078740157483" top="0.78740157480314965" bottom="0.78740157480314965" header="0.31496062992125984" footer="0.31496062992125984"/>
      <pageSetup paperSize="9" scale="48" orientation="landscape" r:id="rId5"/>
    </customSheetView>
    <customSheetView guid="{D8D3CB24-28FF-45A0-9EF1-8CE95ADC0FB4}" scale="55" showAutoFilter="1" topLeftCell="A13">
      <pane xSplit="3" ySplit="6" topLeftCell="D19" activePane="bottomRight" state="frozen"/>
      <selection pane="bottomRight" activeCell="B22" sqref="B22"/>
      <pageMargins left="0.78740157480314965" right="0.39370078740157483" top="0.78740157480314965" bottom="0.78740157480314965" header="0.31496062992125984" footer="0.31496062992125984"/>
      <pageSetup paperSize="9" scale="48" orientation="landscape" r:id="rId6"/>
      <autoFilter ref="A17:Q630" xr:uid="{D36C2096-A1BE-42AE-96D4-2FD624884DED}"/>
    </customSheetView>
    <customSheetView guid="{14462373-8022-4232-9A5A-0293BFE95EF6}" scale="55" showPageBreaks="1" printArea="1" showAutoFilter="1">
      <selection activeCell="A5" sqref="A5:M5"/>
      <pageMargins left="0.78740157480314965" right="0.39370078740157483" top="0.78740157480314965" bottom="0.78740157480314965" header="0.31496062992125984" footer="0.31496062992125984"/>
      <pageSetup paperSize="9" scale="48" orientation="landscape" r:id="rId7"/>
      <autoFilter ref="A17:Q629" xr:uid="{2F1D8559-1CF8-4083-9B80-DBF67E8EDF0B}"/>
    </customSheetView>
    <customSheetView guid="{A7B02568-F1C7-42ED-9B48-AABC97950C38}" scale="60" showPageBreaks="1" printArea="1" showAutoFilter="1" topLeftCell="A22">
      <pane xSplit="3" ySplit="4" topLeftCell="H677" activePane="bottomRight" state="frozen"/>
      <selection pane="bottomRight" activeCell="C733" sqref="C686:C733"/>
      <pageMargins left="0.78740157480314965" right="0.39370078740157483" top="0.78740157480314965" bottom="0.78740157480314965" header="0.31496062992125984" footer="0.31496062992125984"/>
      <pageSetup paperSize="9" scale="48" orientation="landscape" r:id="rId8"/>
      <autoFilter ref="A25:S733" xr:uid="{A07A8B1F-EEBC-4106-B923-C901A2FDFE54}"/>
    </customSheetView>
    <customSheetView guid="{3902BEF4-66C6-44A2-871B-914527DC583C}" scale="60" showAutoFilter="1" topLeftCell="A22">
      <pane xSplit="3" ySplit="5" topLeftCell="D181" activePane="bottomRight" state="frozen"/>
      <selection pane="bottomRight" activeCell="F333" sqref="F333:M333"/>
      <pageMargins left="0.78740157480314965" right="0.39370078740157483" top="0.78740157480314965" bottom="0.78740157480314965" header="0.31496062992125984" footer="0.31496062992125984"/>
      <pageSetup paperSize="9" scale="48" orientation="landscape" r:id="rId9"/>
      <autoFilter ref="A26:S828" xr:uid="{230D4E7E-6C14-4731-871A-E50F4DC3AA3A}"/>
    </customSheetView>
    <customSheetView guid="{331B88AC-E2A5-46CF-A00A-B330F6581491}" scale="60" showAutoFilter="1" topLeftCell="A22">
      <pane xSplit="3" ySplit="5" topLeftCell="D237" activePane="bottomRight" state="frozen"/>
      <selection pane="bottomRight" activeCell="F315" sqref="F315:M315"/>
      <pageMargins left="0.78740157480314965" right="0.39370078740157483" top="0.78740157480314965" bottom="0.78740157480314965" header="0.31496062992125984" footer="0.31496062992125984"/>
      <pageSetup paperSize="9" scale="48" orientation="landscape" r:id="rId10"/>
      <autoFilter ref="A26:Q1248" xr:uid="{1B4747EB-275B-4E9A-A448-023578B4F2A6}"/>
    </customSheetView>
    <customSheetView guid="{48A60FB0-9A73-41A3-99DB-17520660C91A}" scale="60" showPageBreaks="1" printArea="1" showAutoFilter="1" topLeftCell="A22">
      <pane xSplit="3" ySplit="5" topLeftCell="D237" activePane="bottomRight" state="frozen"/>
      <selection pane="bottomRight" activeCell="F315" sqref="F315:M315"/>
      <pageMargins left="0.78740157480314965" right="0.39370078740157483" top="0.78740157480314965" bottom="0.78740157480314965" header="0.31496062992125984" footer="0.31496062992125984"/>
      <pageSetup paperSize="9" scale="48" orientation="landscape" r:id="rId11"/>
      <autoFilter ref="A26:Q1311" xr:uid="{4050C705-5B2E-4B1F-80D8-6978C7AAAADD}"/>
    </customSheetView>
    <customSheetView guid="{DAC231B9-ECB4-49BA-ACD3-68C6025473BB}" scale="60" showAutoFilter="1" hiddenRows="1" topLeftCell="A22">
      <pane xSplit="3" ySplit="5" topLeftCell="J220" activePane="bottomRight" state="frozen"/>
      <selection pane="bottomRight" activeCell="A245" sqref="A245:XFD245"/>
      <pageMargins left="0.78740157480314965" right="0.39370078740157483" top="0.78740157480314965" bottom="0.78740157480314965" header="0.31496062992125984" footer="0.31496062992125984"/>
      <pageSetup paperSize="9" scale="48" orientation="landscape" r:id="rId12"/>
      <autoFilter ref="A26:Q1066" xr:uid="{F89E0214-6DD9-4799-80BE-F8BE2C97B5AE}"/>
    </customSheetView>
  </customSheetViews>
  <mergeCells count="17">
    <mergeCell ref="L23:M23"/>
    <mergeCell ref="A13:M13"/>
    <mergeCell ref="A22:M22"/>
    <mergeCell ref="A23:A24"/>
    <mergeCell ref="B23:B24"/>
    <mergeCell ref="C23:C24"/>
    <mergeCell ref="D23:D24"/>
    <mergeCell ref="E23:E24"/>
    <mergeCell ref="F23:G23"/>
    <mergeCell ref="H23:I23"/>
    <mergeCell ref="J23:K23"/>
    <mergeCell ref="A4:M4"/>
    <mergeCell ref="A12:M12"/>
    <mergeCell ref="A5:M5"/>
    <mergeCell ref="A7:M7"/>
    <mergeCell ref="A8:M8"/>
    <mergeCell ref="A10:M10"/>
  </mergeCells>
  <phoneticPr fontId="98" type="noConversion"/>
  <pageMargins left="0.78740157480314965" right="0.39370078740157483" top="0.78740157480314965" bottom="0.78740157480314965" header="0.31496062992125984" footer="0.31496062992125984"/>
  <pageSetup paperSize="9" scale="48" orientation="landscape" r:id="rId1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463"/>
  <sheetViews>
    <sheetView topLeftCell="A360" zoomScale="160" zoomScaleNormal="160" workbookViewId="0">
      <selection activeCell="D372" sqref="D372"/>
    </sheetView>
  </sheetViews>
  <sheetFormatPr defaultRowHeight="15.75"/>
  <cols>
    <col min="1" max="1" width="5.5" customWidth="1"/>
    <col min="2" max="2" width="33.75" customWidth="1"/>
    <col min="3" max="3" width="7.5" customWidth="1"/>
    <col min="4" max="5" width="6.75" customWidth="1"/>
    <col min="6" max="6" width="7.875" customWidth="1"/>
    <col min="7" max="7" width="6.375" style="239" customWidth="1"/>
    <col min="8" max="8" width="11.875" customWidth="1"/>
  </cols>
  <sheetData>
    <row r="1" spans="1:9">
      <c r="A1" s="198"/>
      <c r="B1" s="198"/>
      <c r="C1" s="198"/>
      <c r="D1" s="198"/>
      <c r="E1" s="198"/>
      <c r="F1" s="198"/>
      <c r="G1" s="199"/>
      <c r="H1" s="198" t="s">
        <v>473</v>
      </c>
    </row>
    <row r="2" spans="1:9">
      <c r="A2" s="198"/>
      <c r="B2" s="198"/>
      <c r="C2" s="198"/>
      <c r="D2" s="198"/>
      <c r="E2" s="198"/>
      <c r="F2" s="198"/>
      <c r="G2" s="199"/>
      <c r="H2" s="198" t="s">
        <v>2</v>
      </c>
    </row>
    <row r="3" spans="1:9">
      <c r="A3" s="198"/>
      <c r="B3" s="198"/>
      <c r="C3" s="198"/>
      <c r="D3" s="198"/>
      <c r="E3" s="198"/>
      <c r="F3" s="198"/>
      <c r="G3" s="199"/>
      <c r="H3" s="198" t="s">
        <v>474</v>
      </c>
    </row>
    <row r="4" spans="1:9">
      <c r="A4" s="198"/>
      <c r="B4" s="198"/>
      <c r="C4" s="198"/>
      <c r="D4" s="198"/>
      <c r="E4" s="198"/>
      <c r="F4" s="198"/>
      <c r="G4" s="199"/>
      <c r="H4" s="198"/>
    </row>
    <row r="5" spans="1:9">
      <c r="A5" s="198"/>
      <c r="B5" s="198"/>
      <c r="C5" s="198"/>
      <c r="D5" s="198"/>
      <c r="E5" s="198"/>
      <c r="F5" s="198"/>
      <c r="G5" s="199"/>
      <c r="H5" s="198"/>
    </row>
    <row r="6" spans="1:9" ht="15.75" customHeight="1">
      <c r="A6" s="353" t="s">
        <v>475</v>
      </c>
      <c r="B6" s="354"/>
      <c r="C6" s="354"/>
      <c r="D6" s="354"/>
      <c r="E6" s="354"/>
      <c r="F6" s="354"/>
      <c r="G6" s="354"/>
      <c r="H6" s="354"/>
    </row>
    <row r="7" spans="1:9">
      <c r="A7" s="355"/>
      <c r="B7" s="355"/>
      <c r="C7" s="355"/>
      <c r="D7" s="355"/>
      <c r="E7" s="355"/>
      <c r="F7" s="355"/>
      <c r="G7" s="355"/>
      <c r="H7" s="355"/>
    </row>
    <row r="8" spans="1:9">
      <c r="A8" s="198"/>
      <c r="B8" s="198" t="s">
        <v>476</v>
      </c>
      <c r="C8" s="200" t="s">
        <v>1047</v>
      </c>
      <c r="D8" s="200"/>
      <c r="E8" s="200"/>
      <c r="F8" s="200"/>
      <c r="G8" s="199"/>
      <c r="H8" s="198"/>
    </row>
    <row r="9" spans="1:9">
      <c r="A9" s="201"/>
      <c r="B9" s="201"/>
      <c r="C9" s="356" t="s">
        <v>477</v>
      </c>
      <c r="D9" s="356"/>
      <c r="E9" s="356"/>
      <c r="F9" s="356"/>
      <c r="G9" s="202"/>
      <c r="H9" s="201"/>
    </row>
    <row r="10" spans="1:9">
      <c r="A10" s="203"/>
      <c r="B10" s="198" t="s">
        <v>478</v>
      </c>
      <c r="C10" s="357" t="s">
        <v>1043</v>
      </c>
      <c r="D10" s="357"/>
      <c r="E10" s="357"/>
      <c r="F10" s="357"/>
      <c r="G10" s="204"/>
      <c r="H10" s="203"/>
    </row>
    <row r="11" spans="1:9">
      <c r="A11" s="355" t="s">
        <v>1056</v>
      </c>
      <c r="B11" s="355"/>
      <c r="C11" s="355"/>
      <c r="D11" s="355"/>
      <c r="E11" s="355"/>
      <c r="F11" s="355"/>
      <c r="G11" s="355"/>
      <c r="H11" s="355"/>
    </row>
    <row r="12" spans="1:9">
      <c r="A12" s="203"/>
      <c r="B12" s="203"/>
      <c r="C12" s="203"/>
      <c r="D12" s="203"/>
      <c r="E12" s="203"/>
      <c r="F12" s="203"/>
      <c r="G12" s="204"/>
      <c r="H12" s="203"/>
    </row>
    <row r="13" spans="1:9" ht="23.25" customHeight="1">
      <c r="A13" s="369" t="s">
        <v>469</v>
      </c>
      <c r="B13" s="369"/>
      <c r="C13" s="369"/>
      <c r="D13" s="369"/>
      <c r="E13" s="369"/>
      <c r="F13" s="369"/>
      <c r="G13" s="369"/>
      <c r="H13" s="369"/>
      <c r="I13" s="369"/>
    </row>
    <row r="14" spans="1:9" ht="8.25" customHeight="1">
      <c r="A14" s="370" t="s">
        <v>392</v>
      </c>
      <c r="B14" s="370"/>
      <c r="C14" s="370"/>
      <c r="D14" s="370"/>
      <c r="E14" s="370"/>
      <c r="F14" s="370"/>
      <c r="G14" s="370"/>
      <c r="H14" s="370"/>
    </row>
    <row r="15" spans="1:9">
      <c r="A15" s="205"/>
      <c r="B15" s="205"/>
      <c r="C15" s="205"/>
      <c r="D15" s="203"/>
      <c r="E15" s="203"/>
      <c r="F15" s="203"/>
      <c r="G15" s="204"/>
      <c r="H15" s="203"/>
    </row>
    <row r="16" spans="1:9">
      <c r="A16" s="380" t="s">
        <v>479</v>
      </c>
      <c r="B16" s="380"/>
      <c r="C16" s="380"/>
      <c r="D16" s="380"/>
      <c r="E16" s="380"/>
      <c r="F16" s="380"/>
      <c r="G16" s="380"/>
      <c r="H16" s="380"/>
    </row>
    <row r="17" spans="1:8">
      <c r="A17" s="203"/>
      <c r="B17" s="203"/>
      <c r="C17" s="203"/>
      <c r="D17" s="203"/>
      <c r="E17" s="203"/>
      <c r="F17" s="203"/>
      <c r="G17" s="204"/>
      <c r="H17" s="203"/>
    </row>
    <row r="18" spans="1:8" ht="42" customHeight="1">
      <c r="A18" s="358" t="s">
        <v>480</v>
      </c>
      <c r="B18" s="358" t="s">
        <v>481</v>
      </c>
      <c r="C18" s="358" t="s">
        <v>482</v>
      </c>
      <c r="D18" s="360" t="s">
        <v>1055</v>
      </c>
      <c r="E18" s="361"/>
      <c r="F18" s="362" t="s">
        <v>483</v>
      </c>
      <c r="G18" s="363"/>
      <c r="H18" s="364" t="s">
        <v>0</v>
      </c>
    </row>
    <row r="19" spans="1:8" ht="31.5">
      <c r="A19" s="359"/>
      <c r="B19" s="359"/>
      <c r="C19" s="359"/>
      <c r="D19" s="206" t="s">
        <v>6</v>
      </c>
      <c r="E19" s="206" t="s">
        <v>7</v>
      </c>
      <c r="F19" s="207" t="s">
        <v>484</v>
      </c>
      <c r="G19" s="208" t="s">
        <v>485</v>
      </c>
      <c r="H19" s="365"/>
    </row>
    <row r="20" spans="1:8">
      <c r="A20" s="206">
        <v>1</v>
      </c>
      <c r="B20" s="206">
        <v>2</v>
      </c>
      <c r="C20" s="206">
        <v>3</v>
      </c>
      <c r="D20" s="206">
        <v>4</v>
      </c>
      <c r="E20" s="206">
        <v>5</v>
      </c>
      <c r="F20" s="206">
        <v>6</v>
      </c>
      <c r="G20" s="209">
        <v>7</v>
      </c>
      <c r="H20" s="206">
        <v>8</v>
      </c>
    </row>
    <row r="21" spans="1:8">
      <c r="A21" s="371" t="s">
        <v>486</v>
      </c>
      <c r="B21" s="372"/>
      <c r="C21" s="372"/>
      <c r="D21" s="372"/>
      <c r="E21" s="372"/>
      <c r="F21" s="372"/>
      <c r="G21" s="372"/>
      <c r="H21" s="373"/>
    </row>
    <row r="22" spans="1:8">
      <c r="A22" s="210" t="s">
        <v>46</v>
      </c>
      <c r="B22" s="211" t="s">
        <v>1054</v>
      </c>
      <c r="C22" s="212" t="s">
        <v>487</v>
      </c>
      <c r="D22" s="213">
        <f>D23+D27+D28+D29+D30+D31+D32+D33+D36</f>
        <v>824.30700000000002</v>
      </c>
      <c r="E22" s="213">
        <f t="shared" ref="E22" si="0">E23+E27+E28+E29+E30+E31+E32+E33+E36</f>
        <v>524.18300000000011</v>
      </c>
      <c r="F22" s="213">
        <f t="shared" ref="F22:F85" si="1">E22-D22</f>
        <v>-300.12399999999991</v>
      </c>
      <c r="G22" s="214">
        <f>IFERROR(F22/D22,0)</f>
        <v>-0.36409250437033763</v>
      </c>
      <c r="H22" s="215"/>
    </row>
    <row r="23" spans="1:8" ht="21">
      <c r="A23" s="216" t="s">
        <v>237</v>
      </c>
      <c r="B23" s="217" t="s">
        <v>488</v>
      </c>
      <c r="C23" s="206" t="s">
        <v>487</v>
      </c>
      <c r="D23" s="218">
        <f>D24+D25+D26</f>
        <v>0</v>
      </c>
      <c r="E23" s="218">
        <f>E24+E25+E26</f>
        <v>0</v>
      </c>
      <c r="F23" s="213">
        <f t="shared" si="1"/>
        <v>0</v>
      </c>
      <c r="G23" s="214">
        <f t="shared" ref="G23:G86" si="2">IFERROR(F23/D23,0)</f>
        <v>0</v>
      </c>
      <c r="H23" s="215"/>
    </row>
    <row r="24" spans="1:8" ht="21">
      <c r="A24" s="216" t="s">
        <v>238</v>
      </c>
      <c r="B24" s="219" t="s">
        <v>489</v>
      </c>
      <c r="C24" s="206" t="s">
        <v>487</v>
      </c>
      <c r="D24" s="218"/>
      <c r="E24" s="218"/>
      <c r="F24" s="213">
        <f t="shared" si="1"/>
        <v>0</v>
      </c>
      <c r="G24" s="214">
        <f t="shared" si="2"/>
        <v>0</v>
      </c>
      <c r="H24" s="215"/>
    </row>
    <row r="25" spans="1:8" ht="21">
      <c r="A25" s="216" t="s">
        <v>240</v>
      </c>
      <c r="B25" s="219" t="s">
        <v>490</v>
      </c>
      <c r="C25" s="206" t="s">
        <v>487</v>
      </c>
      <c r="D25" s="218"/>
      <c r="E25" s="218"/>
      <c r="F25" s="213">
        <f t="shared" si="1"/>
        <v>0</v>
      </c>
      <c r="G25" s="214">
        <f t="shared" si="2"/>
        <v>0</v>
      </c>
      <c r="H25" s="215"/>
    </row>
    <row r="26" spans="1:8" ht="21">
      <c r="A26" s="216" t="s">
        <v>243</v>
      </c>
      <c r="B26" s="219" t="s">
        <v>491</v>
      </c>
      <c r="C26" s="206" t="s">
        <v>487</v>
      </c>
      <c r="D26" s="218"/>
      <c r="E26" s="218"/>
      <c r="F26" s="213">
        <f t="shared" si="1"/>
        <v>0</v>
      </c>
      <c r="G26" s="214">
        <f t="shared" si="2"/>
        <v>0</v>
      </c>
      <c r="H26" s="215"/>
    </row>
    <row r="27" spans="1:8">
      <c r="A27" s="216" t="s">
        <v>244</v>
      </c>
      <c r="B27" s="217" t="s">
        <v>492</v>
      </c>
      <c r="C27" s="206" t="s">
        <v>487</v>
      </c>
      <c r="D27" s="218"/>
      <c r="E27" s="218"/>
      <c r="F27" s="213">
        <f t="shared" si="1"/>
        <v>0</v>
      </c>
      <c r="G27" s="214">
        <f t="shared" si="2"/>
        <v>0</v>
      </c>
      <c r="H27" s="215"/>
    </row>
    <row r="28" spans="1:8">
      <c r="A28" s="216" t="s">
        <v>255</v>
      </c>
      <c r="B28" s="217" t="s">
        <v>493</v>
      </c>
      <c r="C28" s="206" t="s">
        <v>487</v>
      </c>
      <c r="D28" s="218">
        <v>816.77</v>
      </c>
      <c r="E28" s="218">
        <v>517.08000000000004</v>
      </c>
      <c r="F28" s="213">
        <f t="shared" si="1"/>
        <v>-299.68999999999994</v>
      </c>
      <c r="G28" s="214">
        <f t="shared" si="2"/>
        <v>-0.36692092021009581</v>
      </c>
      <c r="H28" s="215"/>
    </row>
    <row r="29" spans="1:8">
      <c r="A29" s="216" t="s">
        <v>256</v>
      </c>
      <c r="B29" s="217" t="s">
        <v>494</v>
      </c>
      <c r="C29" s="206" t="s">
        <v>487</v>
      </c>
      <c r="D29" s="218"/>
      <c r="E29" s="218"/>
      <c r="F29" s="213">
        <f t="shared" si="1"/>
        <v>0</v>
      </c>
      <c r="G29" s="214">
        <f t="shared" si="2"/>
        <v>0</v>
      </c>
      <c r="H29" s="215"/>
    </row>
    <row r="30" spans="1:8">
      <c r="A30" s="216" t="s">
        <v>495</v>
      </c>
      <c r="B30" s="217" t="s">
        <v>496</v>
      </c>
      <c r="C30" s="206" t="s">
        <v>487</v>
      </c>
      <c r="D30" s="218">
        <v>4</v>
      </c>
      <c r="E30" s="218">
        <v>2.3109999999999999</v>
      </c>
      <c r="F30" s="213">
        <f t="shared" si="1"/>
        <v>-1.6890000000000001</v>
      </c>
      <c r="G30" s="214">
        <f t="shared" si="2"/>
        <v>-0.42225000000000001</v>
      </c>
      <c r="H30" s="215"/>
    </row>
    <row r="31" spans="1:8">
      <c r="A31" s="216" t="s">
        <v>497</v>
      </c>
      <c r="B31" s="217" t="s">
        <v>498</v>
      </c>
      <c r="C31" s="206" t="s">
        <v>487</v>
      </c>
      <c r="D31" s="218"/>
      <c r="E31" s="218"/>
      <c r="F31" s="213">
        <f t="shared" si="1"/>
        <v>0</v>
      </c>
      <c r="G31" s="214">
        <f t="shared" si="2"/>
        <v>0</v>
      </c>
      <c r="H31" s="215"/>
    </row>
    <row r="32" spans="1:8">
      <c r="A32" s="216" t="s">
        <v>499</v>
      </c>
      <c r="B32" s="217" t="s">
        <v>500</v>
      </c>
      <c r="C32" s="206" t="s">
        <v>487</v>
      </c>
      <c r="D32" s="218"/>
      <c r="E32" s="218"/>
      <c r="F32" s="213">
        <f t="shared" si="1"/>
        <v>0</v>
      </c>
      <c r="G32" s="214">
        <f t="shared" si="2"/>
        <v>0</v>
      </c>
      <c r="H32" s="215"/>
    </row>
    <row r="33" spans="1:8" ht="21">
      <c r="A33" s="216" t="s">
        <v>501</v>
      </c>
      <c r="B33" s="217" t="s">
        <v>502</v>
      </c>
      <c r="C33" s="206" t="s">
        <v>487</v>
      </c>
      <c r="D33" s="218"/>
      <c r="E33" s="218"/>
      <c r="F33" s="213">
        <f t="shared" si="1"/>
        <v>0</v>
      </c>
      <c r="G33" s="214">
        <f t="shared" si="2"/>
        <v>0</v>
      </c>
      <c r="H33" s="215"/>
    </row>
    <row r="34" spans="1:8">
      <c r="A34" s="216" t="s">
        <v>503</v>
      </c>
      <c r="B34" s="219" t="s">
        <v>504</v>
      </c>
      <c r="C34" s="206" t="s">
        <v>487</v>
      </c>
      <c r="D34" s="218"/>
      <c r="E34" s="218"/>
      <c r="F34" s="213">
        <f t="shared" si="1"/>
        <v>0</v>
      </c>
      <c r="G34" s="214">
        <f t="shared" si="2"/>
        <v>0</v>
      </c>
      <c r="H34" s="215"/>
    </row>
    <row r="35" spans="1:8">
      <c r="A35" s="216" t="s">
        <v>505</v>
      </c>
      <c r="B35" s="219" t="s">
        <v>506</v>
      </c>
      <c r="C35" s="206" t="s">
        <v>487</v>
      </c>
      <c r="D35" s="218"/>
      <c r="E35" s="218"/>
      <c r="F35" s="213">
        <f t="shared" si="1"/>
        <v>0</v>
      </c>
      <c r="G35" s="214">
        <f t="shared" si="2"/>
        <v>0</v>
      </c>
      <c r="H35" s="215"/>
    </row>
    <row r="36" spans="1:8">
      <c r="A36" s="216" t="s">
        <v>507</v>
      </c>
      <c r="B36" s="217" t="s">
        <v>508</v>
      </c>
      <c r="C36" s="206" t="s">
        <v>487</v>
      </c>
      <c r="D36" s="242">
        <v>3.5369999999999999</v>
      </c>
      <c r="E36" s="242">
        <v>4.7919999999999998</v>
      </c>
      <c r="F36" s="213">
        <f t="shared" si="1"/>
        <v>1.2549999999999999</v>
      </c>
      <c r="G36" s="214">
        <f t="shared" si="2"/>
        <v>0.35482046932428607</v>
      </c>
      <c r="H36" s="215"/>
    </row>
    <row r="37" spans="1:8" ht="21">
      <c r="A37" s="210" t="s">
        <v>509</v>
      </c>
      <c r="B37" s="211" t="s">
        <v>510</v>
      </c>
      <c r="C37" s="212" t="s">
        <v>487</v>
      </c>
      <c r="D37" s="213">
        <f>D38+D42+D43+D44+D45+D46+D47+D48+D51</f>
        <v>511.07799999999997</v>
      </c>
      <c r="E37" s="213">
        <f t="shared" ref="E37" si="3">E38+E42+E43+E44+E45+E46+E47+E48+E51</f>
        <v>276.565</v>
      </c>
      <c r="F37" s="213">
        <f t="shared" si="1"/>
        <v>-234.51299999999998</v>
      </c>
      <c r="G37" s="214">
        <f t="shared" si="2"/>
        <v>-0.45885950872469561</v>
      </c>
      <c r="H37" s="211"/>
    </row>
    <row r="38" spans="1:8" ht="21">
      <c r="A38" s="216" t="s">
        <v>398</v>
      </c>
      <c r="B38" s="217" t="s">
        <v>488</v>
      </c>
      <c r="C38" s="206" t="s">
        <v>487</v>
      </c>
      <c r="D38" s="246">
        <f>D39+D40+D41</f>
        <v>0</v>
      </c>
      <c r="E38" s="246">
        <f t="shared" ref="E38" si="4">E39+E40+E41</f>
        <v>0</v>
      </c>
      <c r="F38" s="213">
        <f t="shared" si="1"/>
        <v>0</v>
      </c>
      <c r="G38" s="214">
        <f t="shared" si="2"/>
        <v>0</v>
      </c>
      <c r="H38" s="215"/>
    </row>
    <row r="39" spans="1:8" ht="21">
      <c r="A39" s="216" t="s">
        <v>399</v>
      </c>
      <c r="B39" s="219" t="s">
        <v>489</v>
      </c>
      <c r="C39" s="206" t="s">
        <v>487</v>
      </c>
      <c r="D39" s="218"/>
      <c r="E39" s="218"/>
      <c r="F39" s="213">
        <f t="shared" si="1"/>
        <v>0</v>
      </c>
      <c r="G39" s="214">
        <f t="shared" si="2"/>
        <v>0</v>
      </c>
      <c r="H39" s="215"/>
    </row>
    <row r="40" spans="1:8" ht="21">
      <c r="A40" s="216" t="s">
        <v>400</v>
      </c>
      <c r="B40" s="219" t="s">
        <v>490</v>
      </c>
      <c r="C40" s="206" t="s">
        <v>487</v>
      </c>
      <c r="D40" s="218"/>
      <c r="E40" s="218"/>
      <c r="F40" s="213">
        <f t="shared" si="1"/>
        <v>0</v>
      </c>
      <c r="G40" s="214">
        <f t="shared" si="2"/>
        <v>0</v>
      </c>
      <c r="H40" s="215"/>
    </row>
    <row r="41" spans="1:8" ht="21">
      <c r="A41" s="216" t="s">
        <v>403</v>
      </c>
      <c r="B41" s="219" t="s">
        <v>491</v>
      </c>
      <c r="C41" s="206" t="s">
        <v>487</v>
      </c>
      <c r="D41" s="218"/>
      <c r="E41" s="218"/>
      <c r="F41" s="213">
        <f t="shared" si="1"/>
        <v>0</v>
      </c>
      <c r="G41" s="214">
        <f t="shared" si="2"/>
        <v>0</v>
      </c>
      <c r="H41" s="215"/>
    </row>
    <row r="42" spans="1:8">
      <c r="A42" s="216" t="s">
        <v>405</v>
      </c>
      <c r="B42" s="217" t="s">
        <v>492</v>
      </c>
      <c r="C42" s="206" t="s">
        <v>487</v>
      </c>
      <c r="D42" s="218"/>
      <c r="E42" s="218"/>
      <c r="F42" s="213">
        <f t="shared" si="1"/>
        <v>0</v>
      </c>
      <c r="G42" s="214">
        <f t="shared" si="2"/>
        <v>0</v>
      </c>
      <c r="H42" s="215"/>
    </row>
    <row r="43" spans="1:8">
      <c r="A43" s="216" t="s">
        <v>410</v>
      </c>
      <c r="B43" s="217" t="s">
        <v>493</v>
      </c>
      <c r="C43" s="206" t="s">
        <v>487</v>
      </c>
      <c r="D43" s="242">
        <v>505.87799999999999</v>
      </c>
      <c r="E43" s="242">
        <v>271.42399999999998</v>
      </c>
      <c r="F43" s="213">
        <f t="shared" si="1"/>
        <v>-234.45400000000001</v>
      </c>
      <c r="G43" s="214">
        <f t="shared" si="2"/>
        <v>-0.46345956930327076</v>
      </c>
      <c r="H43" s="215"/>
    </row>
    <row r="44" spans="1:8">
      <c r="A44" s="216" t="s">
        <v>411</v>
      </c>
      <c r="B44" s="217" t="s">
        <v>494</v>
      </c>
      <c r="C44" s="206" t="s">
        <v>487</v>
      </c>
      <c r="D44" s="218"/>
      <c r="E44" s="218"/>
      <c r="F44" s="213">
        <f t="shared" si="1"/>
        <v>0</v>
      </c>
      <c r="G44" s="214">
        <f t="shared" si="2"/>
        <v>0</v>
      </c>
      <c r="H44" s="215"/>
    </row>
    <row r="45" spans="1:8">
      <c r="A45" s="216" t="s">
        <v>511</v>
      </c>
      <c r="B45" s="217" t="s">
        <v>496</v>
      </c>
      <c r="C45" s="206" t="s">
        <v>487</v>
      </c>
      <c r="D45" s="218">
        <v>1.8</v>
      </c>
      <c r="E45" s="218">
        <v>1.7909999999999999</v>
      </c>
      <c r="F45" s="213">
        <f t="shared" si="1"/>
        <v>-9.000000000000119E-3</v>
      </c>
      <c r="G45" s="214">
        <f t="shared" si="2"/>
        <v>-5.000000000000066E-3</v>
      </c>
      <c r="H45" s="215"/>
    </row>
    <row r="46" spans="1:8">
      <c r="A46" s="216" t="s">
        <v>512</v>
      </c>
      <c r="B46" s="217" t="s">
        <v>498</v>
      </c>
      <c r="C46" s="206" t="s">
        <v>487</v>
      </c>
      <c r="D46" s="218"/>
      <c r="E46" s="218"/>
      <c r="F46" s="213">
        <f t="shared" si="1"/>
        <v>0</v>
      </c>
      <c r="G46" s="214">
        <f t="shared" si="2"/>
        <v>0</v>
      </c>
      <c r="H46" s="215"/>
    </row>
    <row r="47" spans="1:8">
      <c r="A47" s="216" t="s">
        <v>513</v>
      </c>
      <c r="B47" s="217" t="s">
        <v>500</v>
      </c>
      <c r="C47" s="206" t="s">
        <v>487</v>
      </c>
      <c r="D47" s="218"/>
      <c r="E47" s="218"/>
      <c r="F47" s="213">
        <f t="shared" si="1"/>
        <v>0</v>
      </c>
      <c r="G47" s="214">
        <f t="shared" si="2"/>
        <v>0</v>
      </c>
      <c r="H47" s="215"/>
    </row>
    <row r="48" spans="1:8" ht="21">
      <c r="A48" s="216" t="s">
        <v>514</v>
      </c>
      <c r="B48" s="217" t="s">
        <v>502</v>
      </c>
      <c r="C48" s="206" t="s">
        <v>487</v>
      </c>
      <c r="D48" s="218">
        <f>D49+D50</f>
        <v>0</v>
      </c>
      <c r="E48" s="218">
        <f t="shared" ref="E48" si="5">E49+E50</f>
        <v>0</v>
      </c>
      <c r="F48" s="213">
        <f t="shared" si="1"/>
        <v>0</v>
      </c>
      <c r="G48" s="214">
        <f t="shared" si="2"/>
        <v>0</v>
      </c>
      <c r="H48" s="215"/>
    </row>
    <row r="49" spans="1:8">
      <c r="A49" s="216" t="s">
        <v>515</v>
      </c>
      <c r="B49" s="219" t="s">
        <v>504</v>
      </c>
      <c r="C49" s="206" t="s">
        <v>487</v>
      </c>
      <c r="D49" s="218"/>
      <c r="E49" s="218"/>
      <c r="F49" s="213">
        <f t="shared" si="1"/>
        <v>0</v>
      </c>
      <c r="G49" s="214">
        <f t="shared" si="2"/>
        <v>0</v>
      </c>
      <c r="H49" s="215"/>
    </row>
    <row r="50" spans="1:8">
      <c r="A50" s="216" t="s">
        <v>516</v>
      </c>
      <c r="B50" s="219" t="s">
        <v>506</v>
      </c>
      <c r="C50" s="206" t="s">
        <v>487</v>
      </c>
      <c r="D50" s="218"/>
      <c r="E50" s="218"/>
      <c r="F50" s="213">
        <f t="shared" si="1"/>
        <v>0</v>
      </c>
      <c r="G50" s="214">
        <f t="shared" si="2"/>
        <v>0</v>
      </c>
      <c r="H50" s="215"/>
    </row>
    <row r="51" spans="1:8">
      <c r="A51" s="216" t="s">
        <v>517</v>
      </c>
      <c r="B51" s="217" t="s">
        <v>508</v>
      </c>
      <c r="C51" s="206" t="s">
        <v>487</v>
      </c>
      <c r="D51" s="242">
        <v>3.4</v>
      </c>
      <c r="E51" s="242">
        <v>3.35</v>
      </c>
      <c r="F51" s="213">
        <f t="shared" si="1"/>
        <v>-4.9999999999999822E-2</v>
      </c>
      <c r="G51" s="214">
        <f t="shared" si="2"/>
        <v>-1.4705882352941124E-2</v>
      </c>
      <c r="H51" s="215"/>
    </row>
    <row r="52" spans="1:8">
      <c r="A52" s="216" t="s">
        <v>518</v>
      </c>
      <c r="B52" s="217" t="s">
        <v>519</v>
      </c>
      <c r="C52" s="206" t="s">
        <v>487</v>
      </c>
      <c r="D52" s="246">
        <f>D53+D54+D59+D60</f>
        <v>69.861999999999995</v>
      </c>
      <c r="E52" s="246">
        <f>E53+E54+E59+E60</f>
        <v>54.664999999999999</v>
      </c>
      <c r="F52" s="213">
        <f t="shared" si="1"/>
        <v>-15.196999999999996</v>
      </c>
      <c r="G52" s="214">
        <f t="shared" si="2"/>
        <v>-0.21752884257536281</v>
      </c>
      <c r="H52" s="215"/>
    </row>
    <row r="53" spans="1:8">
      <c r="A53" s="216" t="s">
        <v>399</v>
      </c>
      <c r="B53" s="219" t="s">
        <v>520</v>
      </c>
      <c r="C53" s="206" t="s">
        <v>487</v>
      </c>
      <c r="D53" s="218"/>
      <c r="E53" s="218"/>
      <c r="F53" s="213">
        <f t="shared" si="1"/>
        <v>0</v>
      </c>
      <c r="G53" s="214">
        <f t="shared" si="2"/>
        <v>0</v>
      </c>
      <c r="H53" s="215"/>
    </row>
    <row r="54" spans="1:8">
      <c r="A54" s="216" t="s">
        <v>400</v>
      </c>
      <c r="B54" s="219" t="s">
        <v>521</v>
      </c>
      <c r="C54" s="206" t="s">
        <v>487</v>
      </c>
      <c r="D54" s="246">
        <f>D55+D58</f>
        <v>59.417000000000002</v>
      </c>
      <c r="E54" s="246">
        <f>E55+E58</f>
        <v>50.478000000000002</v>
      </c>
      <c r="F54" s="213">
        <f t="shared" si="1"/>
        <v>-8.9390000000000001</v>
      </c>
      <c r="G54" s="214">
        <f t="shared" si="2"/>
        <v>-0.15044515879293804</v>
      </c>
      <c r="H54" s="215"/>
    </row>
    <row r="55" spans="1:8" ht="21">
      <c r="A55" s="216" t="s">
        <v>401</v>
      </c>
      <c r="B55" s="220" t="s">
        <v>522</v>
      </c>
      <c r="C55" s="206" t="s">
        <v>487</v>
      </c>
      <c r="D55" s="246">
        <f>D56</f>
        <v>59.417000000000002</v>
      </c>
      <c r="E55" s="246">
        <f>E56+E57</f>
        <v>50.478000000000002</v>
      </c>
      <c r="F55" s="213">
        <f t="shared" si="1"/>
        <v>-8.9390000000000001</v>
      </c>
      <c r="G55" s="214">
        <f t="shared" si="2"/>
        <v>-0.15044515879293804</v>
      </c>
      <c r="H55" s="215"/>
    </row>
    <row r="56" spans="1:8" ht="21">
      <c r="A56" s="216" t="s">
        <v>465</v>
      </c>
      <c r="B56" s="221" t="s">
        <v>523</v>
      </c>
      <c r="C56" s="206" t="s">
        <v>487</v>
      </c>
      <c r="D56" s="242">
        <v>59.417000000000002</v>
      </c>
      <c r="E56" s="242">
        <v>50.478000000000002</v>
      </c>
      <c r="F56" s="213">
        <f t="shared" si="1"/>
        <v>-8.9390000000000001</v>
      </c>
      <c r="G56" s="214">
        <f t="shared" si="2"/>
        <v>-0.15044515879293804</v>
      </c>
      <c r="H56" s="215"/>
    </row>
    <row r="57" spans="1:8">
      <c r="A57" s="216" t="s">
        <v>466</v>
      </c>
      <c r="B57" s="221" t="s">
        <v>524</v>
      </c>
      <c r="C57" s="206" t="s">
        <v>487</v>
      </c>
      <c r="D57" s="218"/>
      <c r="E57" s="218"/>
      <c r="F57" s="213">
        <f t="shared" si="1"/>
        <v>0</v>
      </c>
      <c r="G57" s="214">
        <f t="shared" si="2"/>
        <v>0</v>
      </c>
      <c r="H57" s="215"/>
    </row>
    <row r="58" spans="1:8">
      <c r="A58" s="216" t="s">
        <v>402</v>
      </c>
      <c r="B58" s="220" t="s">
        <v>525</v>
      </c>
      <c r="C58" s="206" t="s">
        <v>487</v>
      </c>
      <c r="D58" s="218"/>
      <c r="E58" s="218"/>
      <c r="F58" s="213">
        <f t="shared" si="1"/>
        <v>0</v>
      </c>
      <c r="G58" s="214">
        <f t="shared" si="2"/>
        <v>0</v>
      </c>
      <c r="H58" s="215"/>
    </row>
    <row r="59" spans="1:8">
      <c r="A59" s="216" t="s">
        <v>403</v>
      </c>
      <c r="B59" s="219" t="s">
        <v>526</v>
      </c>
      <c r="C59" s="206" t="s">
        <v>487</v>
      </c>
      <c r="D59" s="242">
        <v>10.445</v>
      </c>
      <c r="E59" s="242">
        <v>4.1870000000000003</v>
      </c>
      <c r="F59" s="213">
        <f t="shared" si="1"/>
        <v>-6.258</v>
      </c>
      <c r="G59" s="214">
        <f t="shared" si="2"/>
        <v>-0.59913834370512209</v>
      </c>
      <c r="H59" s="215"/>
    </row>
    <row r="60" spans="1:8">
      <c r="A60" s="216" t="s">
        <v>404</v>
      </c>
      <c r="B60" s="219" t="s">
        <v>527</v>
      </c>
      <c r="C60" s="206" t="s">
        <v>487</v>
      </c>
      <c r="D60" s="218"/>
      <c r="E60" s="218"/>
      <c r="F60" s="213">
        <f t="shared" si="1"/>
        <v>0</v>
      </c>
      <c r="G60" s="214">
        <f t="shared" si="2"/>
        <v>0</v>
      </c>
      <c r="H60" s="215"/>
    </row>
    <row r="61" spans="1:8" ht="21">
      <c r="A61" s="216" t="s">
        <v>528</v>
      </c>
      <c r="B61" s="217" t="s">
        <v>529</v>
      </c>
      <c r="C61" s="206" t="s">
        <v>487</v>
      </c>
      <c r="D61" s="246">
        <f>D62+D63+D64+D65+D66</f>
        <v>6.7709999999999999</v>
      </c>
      <c r="E61" s="246">
        <f>E62+E63+E64+E65+E66</f>
        <v>17.925999999999998</v>
      </c>
      <c r="F61" s="213">
        <f t="shared" si="1"/>
        <v>11.154999999999998</v>
      </c>
      <c r="G61" s="214">
        <f t="shared" si="2"/>
        <v>1.6474671392704177</v>
      </c>
      <c r="H61" s="215"/>
    </row>
    <row r="62" spans="1:8" ht="21">
      <c r="A62" s="216" t="s">
        <v>406</v>
      </c>
      <c r="B62" s="219" t="s">
        <v>530</v>
      </c>
      <c r="C62" s="206" t="s">
        <v>487</v>
      </c>
      <c r="D62" s="218"/>
      <c r="E62" s="218"/>
      <c r="F62" s="213">
        <f t="shared" si="1"/>
        <v>0</v>
      </c>
      <c r="G62" s="214">
        <f t="shared" si="2"/>
        <v>0</v>
      </c>
      <c r="H62" s="215"/>
    </row>
    <row r="63" spans="1:8" ht="21">
      <c r="A63" s="216" t="s">
        <v>407</v>
      </c>
      <c r="B63" s="219" t="s">
        <v>531</v>
      </c>
      <c r="C63" s="206" t="s">
        <v>487</v>
      </c>
      <c r="D63" s="218"/>
      <c r="E63" s="218"/>
      <c r="F63" s="213">
        <f t="shared" si="1"/>
        <v>0</v>
      </c>
      <c r="G63" s="214">
        <f t="shared" si="2"/>
        <v>0</v>
      </c>
      <c r="H63" s="215"/>
    </row>
    <row r="64" spans="1:8">
      <c r="A64" s="216" t="s">
        <v>408</v>
      </c>
      <c r="B64" s="219" t="s">
        <v>532</v>
      </c>
      <c r="C64" s="206" t="s">
        <v>487</v>
      </c>
      <c r="D64" s="218"/>
      <c r="E64" s="218"/>
      <c r="F64" s="213">
        <f t="shared" si="1"/>
        <v>0</v>
      </c>
      <c r="G64" s="214">
        <f t="shared" si="2"/>
        <v>0</v>
      </c>
      <c r="H64" s="215"/>
    </row>
    <row r="65" spans="1:8">
      <c r="A65" s="216" t="s">
        <v>409</v>
      </c>
      <c r="B65" s="219" t="s">
        <v>533</v>
      </c>
      <c r="C65" s="206" t="s">
        <v>487</v>
      </c>
      <c r="D65" s="218"/>
      <c r="E65" s="218"/>
      <c r="F65" s="213">
        <f t="shared" si="1"/>
        <v>0</v>
      </c>
      <c r="G65" s="214">
        <f t="shared" si="2"/>
        <v>0</v>
      </c>
      <c r="H65" s="215"/>
    </row>
    <row r="66" spans="1:8">
      <c r="A66" s="216" t="s">
        <v>467</v>
      </c>
      <c r="B66" s="219" t="s">
        <v>534</v>
      </c>
      <c r="C66" s="206" t="s">
        <v>487</v>
      </c>
      <c r="D66" s="242">
        <v>6.7709999999999999</v>
      </c>
      <c r="E66" s="242">
        <v>17.925999999999998</v>
      </c>
      <c r="F66" s="213">
        <f t="shared" si="1"/>
        <v>11.154999999999998</v>
      </c>
      <c r="G66" s="214">
        <f t="shared" si="2"/>
        <v>1.6474671392704177</v>
      </c>
      <c r="H66" s="215"/>
    </row>
    <row r="67" spans="1:8">
      <c r="A67" s="216" t="s">
        <v>535</v>
      </c>
      <c r="B67" s="217" t="s">
        <v>536</v>
      </c>
      <c r="C67" s="206" t="s">
        <v>487</v>
      </c>
      <c r="D67" s="242">
        <v>71.191999999999993</v>
      </c>
      <c r="E67" s="242">
        <v>101.94499999999999</v>
      </c>
      <c r="F67" s="213">
        <f t="shared" si="1"/>
        <v>30.753</v>
      </c>
      <c r="G67" s="214">
        <f t="shared" si="2"/>
        <v>0.43197269356107432</v>
      </c>
      <c r="H67" s="215"/>
    </row>
    <row r="68" spans="1:8">
      <c r="A68" s="216" t="s">
        <v>537</v>
      </c>
      <c r="B68" s="217" t="s">
        <v>538</v>
      </c>
      <c r="C68" s="206" t="s">
        <v>487</v>
      </c>
      <c r="D68" s="242">
        <v>3.1280000000000001</v>
      </c>
      <c r="E68" s="242">
        <v>15.009</v>
      </c>
      <c r="F68" s="213">
        <f t="shared" si="1"/>
        <v>11.881</v>
      </c>
      <c r="G68" s="214">
        <f t="shared" si="2"/>
        <v>3.7982736572890023</v>
      </c>
      <c r="H68" s="215"/>
    </row>
    <row r="69" spans="1:8">
      <c r="A69" s="216" t="s">
        <v>539</v>
      </c>
      <c r="B69" s="217" t="s">
        <v>540</v>
      </c>
      <c r="C69" s="206" t="s">
        <v>487</v>
      </c>
      <c r="D69" s="246">
        <f>D70+D71</f>
        <v>0</v>
      </c>
      <c r="E69" s="246">
        <f>E70+E71</f>
        <v>1</v>
      </c>
      <c r="F69" s="213">
        <f t="shared" si="1"/>
        <v>1</v>
      </c>
      <c r="G69" s="214">
        <f t="shared" si="2"/>
        <v>0</v>
      </c>
      <c r="H69" s="215"/>
    </row>
    <row r="70" spans="1:8">
      <c r="A70" s="216" t="s">
        <v>541</v>
      </c>
      <c r="B70" s="219" t="s">
        <v>542</v>
      </c>
      <c r="C70" s="206" t="s">
        <v>487</v>
      </c>
      <c r="D70" s="218"/>
      <c r="E70" s="218"/>
      <c r="F70" s="213">
        <f t="shared" si="1"/>
        <v>0</v>
      </c>
      <c r="G70" s="214">
        <f t="shared" si="2"/>
        <v>0</v>
      </c>
      <c r="H70" s="215"/>
    </row>
    <row r="71" spans="1:8">
      <c r="A71" s="216" t="s">
        <v>543</v>
      </c>
      <c r="B71" s="219" t="s">
        <v>544</v>
      </c>
      <c r="C71" s="206" t="s">
        <v>487</v>
      </c>
      <c r="D71" s="242"/>
      <c r="E71" s="242">
        <v>1</v>
      </c>
      <c r="F71" s="213">
        <f t="shared" si="1"/>
        <v>1</v>
      </c>
      <c r="G71" s="214">
        <f t="shared" si="2"/>
        <v>0</v>
      </c>
      <c r="H71" s="215"/>
    </row>
    <row r="72" spans="1:8">
      <c r="A72" s="216" t="s">
        <v>545</v>
      </c>
      <c r="B72" s="217" t="s">
        <v>546</v>
      </c>
      <c r="C72" s="206" t="s">
        <v>487</v>
      </c>
      <c r="D72" s="246">
        <f>D73+D74+D75</f>
        <v>84.229000000000013</v>
      </c>
      <c r="E72" s="246">
        <f>E73+E74+E75</f>
        <v>85.02000000000001</v>
      </c>
      <c r="F72" s="213">
        <f t="shared" si="1"/>
        <v>0.79099999999999682</v>
      </c>
      <c r="G72" s="214">
        <f t="shared" si="2"/>
        <v>9.3910648351517492E-3</v>
      </c>
      <c r="H72" s="215"/>
    </row>
    <row r="73" spans="1:8">
      <c r="A73" s="216" t="s">
        <v>547</v>
      </c>
      <c r="B73" s="219" t="s">
        <v>548</v>
      </c>
      <c r="C73" s="206" t="s">
        <v>487</v>
      </c>
      <c r="D73" s="242">
        <v>8.3109999999999999</v>
      </c>
      <c r="E73" s="242">
        <v>9.1020000000000003</v>
      </c>
      <c r="F73" s="213">
        <f t="shared" si="1"/>
        <v>0.79100000000000037</v>
      </c>
      <c r="G73" s="214">
        <f t="shared" si="2"/>
        <v>9.5175069185416961E-2</v>
      </c>
      <c r="H73" s="215"/>
    </row>
    <row r="74" spans="1:8">
      <c r="A74" s="216" t="s">
        <v>549</v>
      </c>
      <c r="B74" s="219" t="s">
        <v>550</v>
      </c>
      <c r="C74" s="206" t="s">
        <v>487</v>
      </c>
      <c r="D74" s="242">
        <v>75.918000000000006</v>
      </c>
      <c r="E74" s="242">
        <v>75.918000000000006</v>
      </c>
      <c r="F74" s="213">
        <f t="shared" si="1"/>
        <v>0</v>
      </c>
      <c r="G74" s="214">
        <f t="shared" si="2"/>
        <v>0</v>
      </c>
      <c r="H74" s="215"/>
    </row>
    <row r="75" spans="1:8">
      <c r="A75" s="216" t="s">
        <v>551</v>
      </c>
      <c r="B75" s="219" t="s">
        <v>552</v>
      </c>
      <c r="C75" s="206" t="s">
        <v>487</v>
      </c>
      <c r="D75" s="218"/>
      <c r="E75" s="218"/>
      <c r="F75" s="213">
        <f t="shared" si="1"/>
        <v>0</v>
      </c>
      <c r="G75" s="214">
        <f t="shared" si="2"/>
        <v>0</v>
      </c>
      <c r="H75" s="215"/>
    </row>
    <row r="76" spans="1:8">
      <c r="A76" s="216" t="s">
        <v>553</v>
      </c>
      <c r="B76" s="217" t="s">
        <v>554</v>
      </c>
      <c r="C76" s="206" t="s">
        <v>487</v>
      </c>
      <c r="D76" s="218">
        <f>D77+D78+D79</f>
        <v>0</v>
      </c>
      <c r="E76" s="218">
        <f>E77+E78+E79</f>
        <v>0</v>
      </c>
      <c r="F76" s="213">
        <f t="shared" si="1"/>
        <v>0</v>
      </c>
      <c r="G76" s="214">
        <f t="shared" si="2"/>
        <v>0</v>
      </c>
      <c r="H76" s="215"/>
    </row>
    <row r="77" spans="1:8">
      <c r="A77" s="216" t="s">
        <v>555</v>
      </c>
      <c r="B77" s="219" t="s">
        <v>556</v>
      </c>
      <c r="C77" s="206" t="s">
        <v>487</v>
      </c>
      <c r="D77" s="218"/>
      <c r="E77" s="218"/>
      <c r="F77" s="213">
        <f t="shared" si="1"/>
        <v>0</v>
      </c>
      <c r="G77" s="214">
        <f t="shared" si="2"/>
        <v>0</v>
      </c>
      <c r="H77" s="215"/>
    </row>
    <row r="78" spans="1:8">
      <c r="A78" s="216" t="s">
        <v>557</v>
      </c>
      <c r="B78" s="219" t="s">
        <v>558</v>
      </c>
      <c r="C78" s="206" t="s">
        <v>487</v>
      </c>
      <c r="D78" s="218"/>
      <c r="E78" s="218"/>
      <c r="F78" s="213">
        <f t="shared" si="1"/>
        <v>0</v>
      </c>
      <c r="G78" s="214">
        <f t="shared" si="2"/>
        <v>0</v>
      </c>
      <c r="H78" s="215"/>
    </row>
    <row r="79" spans="1:8">
      <c r="A79" s="216" t="s">
        <v>559</v>
      </c>
      <c r="B79" s="219" t="s">
        <v>560</v>
      </c>
      <c r="C79" s="206" t="s">
        <v>487</v>
      </c>
      <c r="D79" s="218"/>
      <c r="E79" s="218"/>
      <c r="F79" s="213">
        <f t="shared" si="1"/>
        <v>0</v>
      </c>
      <c r="G79" s="214">
        <f t="shared" si="2"/>
        <v>0</v>
      </c>
      <c r="H79" s="215"/>
    </row>
    <row r="80" spans="1:8" ht="21">
      <c r="A80" s="216" t="s">
        <v>561</v>
      </c>
      <c r="B80" s="215" t="s">
        <v>562</v>
      </c>
      <c r="C80" s="206" t="s">
        <v>487</v>
      </c>
      <c r="D80" s="242">
        <v>34.082000000000001</v>
      </c>
      <c r="E80" s="246">
        <f>E81+E85+E86+E87+E88+E89+E90+E91+E94</f>
        <v>203.16100000000009</v>
      </c>
      <c r="F80" s="213">
        <f t="shared" si="1"/>
        <v>169.07900000000009</v>
      </c>
      <c r="G80" s="214">
        <f t="shared" si="2"/>
        <v>4.9609471275159933</v>
      </c>
      <c r="H80" s="215"/>
    </row>
    <row r="81" spans="1:8" ht="21">
      <c r="A81" s="216" t="s">
        <v>257</v>
      </c>
      <c r="B81" s="217" t="s">
        <v>488</v>
      </c>
      <c r="C81" s="206" t="s">
        <v>487</v>
      </c>
      <c r="D81" s="218">
        <f>D82+D83+D84</f>
        <v>0</v>
      </c>
      <c r="E81" s="218">
        <f>E82+E83+E84</f>
        <v>0</v>
      </c>
      <c r="F81" s="213">
        <f t="shared" si="1"/>
        <v>0</v>
      </c>
      <c r="G81" s="214">
        <f t="shared" si="2"/>
        <v>0</v>
      </c>
      <c r="H81" s="215"/>
    </row>
    <row r="82" spans="1:8" ht="21">
      <c r="A82" s="216" t="s">
        <v>258</v>
      </c>
      <c r="B82" s="219" t="s">
        <v>489</v>
      </c>
      <c r="C82" s="206" t="s">
        <v>487</v>
      </c>
      <c r="D82" s="218"/>
      <c r="E82" s="218"/>
      <c r="F82" s="213">
        <f t="shared" si="1"/>
        <v>0</v>
      </c>
      <c r="G82" s="214">
        <f t="shared" si="2"/>
        <v>0</v>
      </c>
      <c r="H82" s="215"/>
    </row>
    <row r="83" spans="1:8" ht="21">
      <c r="A83" s="216" t="s">
        <v>259</v>
      </c>
      <c r="B83" s="219" t="s">
        <v>490</v>
      </c>
      <c r="C83" s="206" t="s">
        <v>487</v>
      </c>
      <c r="D83" s="218"/>
      <c r="E83" s="218"/>
      <c r="F83" s="213">
        <f t="shared" si="1"/>
        <v>0</v>
      </c>
      <c r="G83" s="214">
        <f t="shared" si="2"/>
        <v>0</v>
      </c>
      <c r="H83" s="215"/>
    </row>
    <row r="84" spans="1:8" ht="21">
      <c r="A84" s="216" t="s">
        <v>260</v>
      </c>
      <c r="B84" s="219" t="s">
        <v>491</v>
      </c>
      <c r="C84" s="206" t="s">
        <v>487</v>
      </c>
      <c r="D84" s="218"/>
      <c r="E84" s="218"/>
      <c r="F84" s="213">
        <f t="shared" si="1"/>
        <v>0</v>
      </c>
      <c r="G84" s="214">
        <f t="shared" si="2"/>
        <v>0</v>
      </c>
      <c r="H84" s="215"/>
    </row>
    <row r="85" spans="1:8">
      <c r="A85" s="216" t="s">
        <v>261</v>
      </c>
      <c r="B85" s="217" t="s">
        <v>492</v>
      </c>
      <c r="C85" s="206" t="s">
        <v>487</v>
      </c>
      <c r="D85" s="218"/>
      <c r="E85" s="218"/>
      <c r="F85" s="213">
        <f t="shared" si="1"/>
        <v>0</v>
      </c>
      <c r="G85" s="214">
        <f t="shared" si="2"/>
        <v>0</v>
      </c>
      <c r="H85" s="215"/>
    </row>
    <row r="86" spans="1:8">
      <c r="A86" s="216" t="s">
        <v>263</v>
      </c>
      <c r="B86" s="217" t="s">
        <v>493</v>
      </c>
      <c r="C86" s="206" t="s">
        <v>487</v>
      </c>
      <c r="D86" s="246">
        <f>D28-D43</f>
        <v>310.892</v>
      </c>
      <c r="E86" s="246">
        <f>E28-E43-44.457</f>
        <v>201.19900000000007</v>
      </c>
      <c r="F86" s="213">
        <f t="shared" ref="F86:F149" si="6">E86-D86</f>
        <v>-109.69299999999993</v>
      </c>
      <c r="G86" s="214">
        <f t="shared" si="2"/>
        <v>-0.35283313819590062</v>
      </c>
      <c r="H86" s="215"/>
    </row>
    <row r="87" spans="1:8">
      <c r="A87" s="216" t="s">
        <v>264</v>
      </c>
      <c r="B87" s="217" t="s">
        <v>494</v>
      </c>
      <c r="C87" s="206" t="s">
        <v>487</v>
      </c>
      <c r="D87" s="218"/>
      <c r="E87" s="218"/>
      <c r="F87" s="213">
        <f t="shared" si="6"/>
        <v>0</v>
      </c>
      <c r="G87" s="214">
        <f t="shared" ref="G87:G150" si="7">IFERROR(F87/D87,0)</f>
        <v>0</v>
      </c>
      <c r="H87" s="215"/>
    </row>
    <row r="88" spans="1:8">
      <c r="A88" s="216" t="s">
        <v>563</v>
      </c>
      <c r="B88" s="217" t="s">
        <v>496</v>
      </c>
      <c r="C88" s="206" t="s">
        <v>487</v>
      </c>
      <c r="D88" s="246">
        <f>D30-D45</f>
        <v>2.2000000000000002</v>
      </c>
      <c r="E88" s="246">
        <f>E30-E45</f>
        <v>0.52</v>
      </c>
      <c r="F88" s="213">
        <f t="shared" si="6"/>
        <v>-1.6800000000000002</v>
      </c>
      <c r="G88" s="214">
        <f t="shared" si="7"/>
        <v>-0.76363636363636367</v>
      </c>
      <c r="H88" s="215"/>
    </row>
    <row r="89" spans="1:8">
      <c r="A89" s="216" t="s">
        <v>564</v>
      </c>
      <c r="B89" s="217" t="s">
        <v>498</v>
      </c>
      <c r="C89" s="206" t="s">
        <v>487</v>
      </c>
      <c r="D89" s="218"/>
      <c r="E89" s="218"/>
      <c r="F89" s="213">
        <f t="shared" si="6"/>
        <v>0</v>
      </c>
      <c r="G89" s="214">
        <f t="shared" si="7"/>
        <v>0</v>
      </c>
      <c r="H89" s="215"/>
    </row>
    <row r="90" spans="1:8">
      <c r="A90" s="216" t="s">
        <v>565</v>
      </c>
      <c r="B90" s="217" t="s">
        <v>500</v>
      </c>
      <c r="C90" s="206" t="s">
        <v>487</v>
      </c>
      <c r="D90" s="218"/>
      <c r="E90" s="218"/>
      <c r="F90" s="213">
        <f t="shared" si="6"/>
        <v>0</v>
      </c>
      <c r="G90" s="214">
        <f t="shared" si="7"/>
        <v>0</v>
      </c>
      <c r="H90" s="215"/>
    </row>
    <row r="91" spans="1:8" ht="21">
      <c r="A91" s="216" t="s">
        <v>566</v>
      </c>
      <c r="B91" s="217" t="s">
        <v>502</v>
      </c>
      <c r="C91" s="206" t="s">
        <v>487</v>
      </c>
      <c r="D91" s="218">
        <f>D92+D93</f>
        <v>0</v>
      </c>
      <c r="E91" s="218">
        <f>E92+E93</f>
        <v>0</v>
      </c>
      <c r="F91" s="213">
        <f t="shared" si="6"/>
        <v>0</v>
      </c>
      <c r="G91" s="214">
        <f t="shared" si="7"/>
        <v>0</v>
      </c>
      <c r="H91" s="215"/>
    </row>
    <row r="92" spans="1:8">
      <c r="A92" s="216" t="s">
        <v>567</v>
      </c>
      <c r="B92" s="219" t="s">
        <v>504</v>
      </c>
      <c r="C92" s="206" t="s">
        <v>487</v>
      </c>
      <c r="D92" s="218"/>
      <c r="E92" s="218"/>
      <c r="F92" s="213">
        <f t="shared" si="6"/>
        <v>0</v>
      </c>
      <c r="G92" s="214">
        <f t="shared" si="7"/>
        <v>0</v>
      </c>
      <c r="H92" s="215"/>
    </row>
    <row r="93" spans="1:8">
      <c r="A93" s="216" t="s">
        <v>568</v>
      </c>
      <c r="B93" s="219" t="s">
        <v>506</v>
      </c>
      <c r="C93" s="206" t="s">
        <v>487</v>
      </c>
      <c r="D93" s="218"/>
      <c r="E93" s="218"/>
      <c r="F93" s="213">
        <f t="shared" si="6"/>
        <v>0</v>
      </c>
      <c r="G93" s="214">
        <f t="shared" si="7"/>
        <v>0</v>
      </c>
      <c r="H93" s="215"/>
    </row>
    <row r="94" spans="1:8">
      <c r="A94" s="216" t="s">
        <v>569</v>
      </c>
      <c r="B94" s="217" t="s">
        <v>508</v>
      </c>
      <c r="C94" s="206" t="s">
        <v>487</v>
      </c>
      <c r="D94" s="242">
        <v>1.4419999999999999</v>
      </c>
      <c r="E94" s="246">
        <f>E36-E51</f>
        <v>1.4419999999999997</v>
      </c>
      <c r="F94" s="213">
        <f t="shared" si="6"/>
        <v>0</v>
      </c>
      <c r="G94" s="214">
        <f t="shared" si="7"/>
        <v>0</v>
      </c>
      <c r="H94" s="215"/>
    </row>
    <row r="95" spans="1:8">
      <c r="A95" s="216" t="s">
        <v>570</v>
      </c>
      <c r="B95" s="215" t="s">
        <v>571</v>
      </c>
      <c r="C95" s="206" t="s">
        <v>487</v>
      </c>
      <c r="D95" s="218">
        <f>D96-D102</f>
        <v>0</v>
      </c>
      <c r="E95" s="218">
        <f>E96-E102</f>
        <v>0</v>
      </c>
      <c r="F95" s="213">
        <f t="shared" si="6"/>
        <v>0</v>
      </c>
      <c r="G95" s="214">
        <f t="shared" si="7"/>
        <v>0</v>
      </c>
      <c r="H95" s="215"/>
    </row>
    <row r="96" spans="1:8">
      <c r="A96" s="216" t="s">
        <v>138</v>
      </c>
      <c r="B96" s="217" t="s">
        <v>572</v>
      </c>
      <c r="C96" s="206" t="s">
        <v>487</v>
      </c>
      <c r="D96" s="218">
        <f>D97+D98+D99+D101</f>
        <v>0</v>
      </c>
      <c r="E96" s="218">
        <f>E97+E98+E99+E101</f>
        <v>0</v>
      </c>
      <c r="F96" s="213">
        <f t="shared" si="6"/>
        <v>0</v>
      </c>
      <c r="G96" s="214">
        <f t="shared" si="7"/>
        <v>0</v>
      </c>
      <c r="H96" s="215"/>
    </row>
    <row r="97" spans="1:8">
      <c r="A97" s="216" t="s">
        <v>412</v>
      </c>
      <c r="B97" s="219" t="s">
        <v>573</v>
      </c>
      <c r="C97" s="206" t="s">
        <v>487</v>
      </c>
      <c r="D97" s="218"/>
      <c r="E97" s="218"/>
      <c r="F97" s="213">
        <f t="shared" si="6"/>
        <v>0</v>
      </c>
      <c r="G97" s="214">
        <f t="shared" si="7"/>
        <v>0</v>
      </c>
      <c r="H97" s="215"/>
    </row>
    <row r="98" spans="1:8">
      <c r="A98" s="216" t="s">
        <v>413</v>
      </c>
      <c r="B98" s="219" t="s">
        <v>574</v>
      </c>
      <c r="C98" s="206" t="s">
        <v>487</v>
      </c>
      <c r="D98" s="218"/>
      <c r="E98" s="218"/>
      <c r="F98" s="213">
        <f t="shared" si="6"/>
        <v>0</v>
      </c>
      <c r="G98" s="214">
        <f t="shared" si="7"/>
        <v>0</v>
      </c>
      <c r="H98" s="215"/>
    </row>
    <row r="99" spans="1:8">
      <c r="A99" s="216" t="s">
        <v>414</v>
      </c>
      <c r="B99" s="219" t="s">
        <v>575</v>
      </c>
      <c r="C99" s="206" t="s">
        <v>487</v>
      </c>
      <c r="D99" s="218">
        <f>D100</f>
        <v>0</v>
      </c>
      <c r="E99" s="218">
        <f>E100</f>
        <v>0</v>
      </c>
      <c r="F99" s="213">
        <f t="shared" si="6"/>
        <v>0</v>
      </c>
      <c r="G99" s="214">
        <f t="shared" si="7"/>
        <v>0</v>
      </c>
      <c r="H99" s="215"/>
    </row>
    <row r="100" spans="1:8">
      <c r="A100" s="216" t="s">
        <v>415</v>
      </c>
      <c r="B100" s="220" t="s">
        <v>576</v>
      </c>
      <c r="C100" s="206" t="s">
        <v>487</v>
      </c>
      <c r="D100" s="218"/>
      <c r="E100" s="218"/>
      <c r="F100" s="213">
        <f t="shared" si="6"/>
        <v>0</v>
      </c>
      <c r="G100" s="214">
        <f t="shared" si="7"/>
        <v>0</v>
      </c>
      <c r="H100" s="215"/>
    </row>
    <row r="101" spans="1:8">
      <c r="A101" s="216" t="s">
        <v>416</v>
      </c>
      <c r="B101" s="219" t="s">
        <v>577</v>
      </c>
      <c r="C101" s="206" t="s">
        <v>487</v>
      </c>
      <c r="D101" s="218"/>
      <c r="E101" s="218"/>
      <c r="F101" s="213">
        <f t="shared" si="6"/>
        <v>0</v>
      </c>
      <c r="G101" s="214">
        <f t="shared" si="7"/>
        <v>0</v>
      </c>
      <c r="H101" s="215"/>
    </row>
    <row r="102" spans="1:8">
      <c r="A102" s="216" t="s">
        <v>139</v>
      </c>
      <c r="B102" s="217" t="s">
        <v>546</v>
      </c>
      <c r="C102" s="206" t="s">
        <v>487</v>
      </c>
      <c r="D102" s="218">
        <f>D103+D104+D105+D107</f>
        <v>0</v>
      </c>
      <c r="E102" s="218">
        <f>E103+E104+E105+E107</f>
        <v>0</v>
      </c>
      <c r="F102" s="213">
        <f t="shared" si="6"/>
        <v>0</v>
      </c>
      <c r="G102" s="214">
        <f t="shared" si="7"/>
        <v>0</v>
      </c>
      <c r="H102" s="215"/>
    </row>
    <row r="103" spans="1:8">
      <c r="A103" s="216" t="s">
        <v>417</v>
      </c>
      <c r="B103" s="219" t="s">
        <v>578</v>
      </c>
      <c r="C103" s="206" t="s">
        <v>487</v>
      </c>
      <c r="D103" s="218"/>
      <c r="E103" s="218"/>
      <c r="F103" s="213">
        <f t="shared" si="6"/>
        <v>0</v>
      </c>
      <c r="G103" s="214">
        <f t="shared" si="7"/>
        <v>0</v>
      </c>
      <c r="H103" s="215"/>
    </row>
    <row r="104" spans="1:8">
      <c r="A104" s="216" t="s">
        <v>418</v>
      </c>
      <c r="B104" s="219" t="s">
        <v>579</v>
      </c>
      <c r="C104" s="206" t="s">
        <v>487</v>
      </c>
      <c r="D104" s="218"/>
      <c r="E104" s="218"/>
      <c r="F104" s="213">
        <f t="shared" si="6"/>
        <v>0</v>
      </c>
      <c r="G104" s="214">
        <f t="shared" si="7"/>
        <v>0</v>
      </c>
      <c r="H104" s="215"/>
    </row>
    <row r="105" spans="1:8">
      <c r="A105" s="216" t="s">
        <v>419</v>
      </c>
      <c r="B105" s="219" t="s">
        <v>580</v>
      </c>
      <c r="C105" s="206" t="s">
        <v>487</v>
      </c>
      <c r="D105" s="218">
        <f>D106</f>
        <v>0</v>
      </c>
      <c r="E105" s="218">
        <f>E106</f>
        <v>0</v>
      </c>
      <c r="F105" s="213">
        <f t="shared" si="6"/>
        <v>0</v>
      </c>
      <c r="G105" s="214">
        <f t="shared" si="7"/>
        <v>0</v>
      </c>
      <c r="H105" s="215"/>
    </row>
    <row r="106" spans="1:8">
      <c r="A106" s="216" t="s">
        <v>420</v>
      </c>
      <c r="B106" s="220" t="s">
        <v>576</v>
      </c>
      <c r="C106" s="206" t="s">
        <v>487</v>
      </c>
      <c r="D106" s="218"/>
      <c r="E106" s="218"/>
      <c r="F106" s="213">
        <f t="shared" si="6"/>
        <v>0</v>
      </c>
      <c r="G106" s="214">
        <f t="shared" si="7"/>
        <v>0</v>
      </c>
      <c r="H106" s="215"/>
    </row>
    <row r="107" spans="1:8">
      <c r="A107" s="216" t="s">
        <v>421</v>
      </c>
      <c r="B107" s="219" t="s">
        <v>581</v>
      </c>
      <c r="C107" s="206" t="s">
        <v>487</v>
      </c>
      <c r="D107" s="218">
        <v>0</v>
      </c>
      <c r="E107" s="218"/>
      <c r="F107" s="213">
        <f t="shared" si="6"/>
        <v>0</v>
      </c>
      <c r="G107" s="214">
        <f t="shared" si="7"/>
        <v>0</v>
      </c>
      <c r="H107" s="215"/>
    </row>
    <row r="108" spans="1:8" ht="21">
      <c r="A108" s="216" t="s">
        <v>582</v>
      </c>
      <c r="B108" s="215" t="s">
        <v>583</v>
      </c>
      <c r="C108" s="206" t="s">
        <v>487</v>
      </c>
      <c r="D108" s="246">
        <f>D80+D95</f>
        <v>34.082000000000001</v>
      </c>
      <c r="E108" s="246">
        <f>E80+E95</f>
        <v>203.16100000000009</v>
      </c>
      <c r="F108" s="213">
        <f t="shared" si="6"/>
        <v>169.07900000000009</v>
      </c>
      <c r="G108" s="214">
        <f t="shared" si="7"/>
        <v>4.9609471275159933</v>
      </c>
      <c r="H108" s="215"/>
    </row>
    <row r="109" spans="1:8" ht="21">
      <c r="A109" s="216" t="s">
        <v>142</v>
      </c>
      <c r="B109" s="217" t="s">
        <v>584</v>
      </c>
      <c r="C109" s="206" t="s">
        <v>487</v>
      </c>
      <c r="D109" s="218">
        <f>D110+D111+D112</f>
        <v>0</v>
      </c>
      <c r="E109" s="218">
        <f>E110+E111+E112</f>
        <v>0</v>
      </c>
      <c r="F109" s="213">
        <f t="shared" si="6"/>
        <v>0</v>
      </c>
      <c r="G109" s="214">
        <f t="shared" si="7"/>
        <v>0</v>
      </c>
      <c r="H109" s="215"/>
    </row>
    <row r="110" spans="1:8" ht="21">
      <c r="A110" s="216" t="s">
        <v>267</v>
      </c>
      <c r="B110" s="219" t="s">
        <v>489</v>
      </c>
      <c r="C110" s="206" t="s">
        <v>487</v>
      </c>
      <c r="D110" s="218"/>
      <c r="E110" s="218"/>
      <c r="F110" s="213">
        <f t="shared" si="6"/>
        <v>0</v>
      </c>
      <c r="G110" s="214">
        <f t="shared" si="7"/>
        <v>0</v>
      </c>
      <c r="H110" s="215"/>
    </row>
    <row r="111" spans="1:8" ht="21">
      <c r="A111" s="216" t="s">
        <v>268</v>
      </c>
      <c r="B111" s="219" t="s">
        <v>490</v>
      </c>
      <c r="C111" s="206" t="s">
        <v>487</v>
      </c>
      <c r="D111" s="218"/>
      <c r="E111" s="218"/>
      <c r="F111" s="213">
        <f t="shared" si="6"/>
        <v>0</v>
      </c>
      <c r="G111" s="214">
        <f t="shared" si="7"/>
        <v>0</v>
      </c>
      <c r="H111" s="215"/>
    </row>
    <row r="112" spans="1:8" ht="21">
      <c r="A112" s="216" t="s">
        <v>269</v>
      </c>
      <c r="B112" s="219" t="s">
        <v>491</v>
      </c>
      <c r="C112" s="206" t="s">
        <v>487</v>
      </c>
      <c r="D112" s="218"/>
      <c r="E112" s="218"/>
      <c r="F112" s="213">
        <f t="shared" si="6"/>
        <v>0</v>
      </c>
      <c r="G112" s="214">
        <f t="shared" si="7"/>
        <v>0</v>
      </c>
      <c r="H112" s="215"/>
    </row>
    <row r="113" spans="1:8">
      <c r="A113" s="216" t="s">
        <v>143</v>
      </c>
      <c r="B113" s="217" t="s">
        <v>492</v>
      </c>
      <c r="C113" s="206" t="s">
        <v>487</v>
      </c>
      <c r="D113" s="218"/>
      <c r="E113" s="218"/>
      <c r="F113" s="213">
        <f t="shared" si="6"/>
        <v>0</v>
      </c>
      <c r="G113" s="214">
        <f t="shared" si="7"/>
        <v>0</v>
      </c>
      <c r="H113" s="215"/>
    </row>
    <row r="114" spans="1:8">
      <c r="A114" s="216" t="s">
        <v>144</v>
      </c>
      <c r="B114" s="217" t="s">
        <v>493</v>
      </c>
      <c r="C114" s="206" t="s">
        <v>487</v>
      </c>
      <c r="D114" s="242">
        <v>63.677</v>
      </c>
      <c r="E114" s="242">
        <f>E86</f>
        <v>201.19900000000007</v>
      </c>
      <c r="F114" s="213">
        <f t="shared" si="6"/>
        <v>137.52200000000008</v>
      </c>
      <c r="G114" s="214">
        <f t="shared" si="7"/>
        <v>2.1596808894891417</v>
      </c>
      <c r="H114" s="215"/>
    </row>
    <row r="115" spans="1:8">
      <c r="A115" s="216" t="s">
        <v>145</v>
      </c>
      <c r="B115" s="217" t="s">
        <v>494</v>
      </c>
      <c r="C115" s="206" t="s">
        <v>487</v>
      </c>
      <c r="D115" s="218"/>
      <c r="E115" s="218"/>
      <c r="F115" s="213">
        <f t="shared" si="6"/>
        <v>0</v>
      </c>
      <c r="G115" s="214">
        <f t="shared" si="7"/>
        <v>0</v>
      </c>
      <c r="H115" s="215"/>
    </row>
    <row r="116" spans="1:8">
      <c r="A116" s="216" t="s">
        <v>270</v>
      </c>
      <c r="B116" s="217" t="s">
        <v>496</v>
      </c>
      <c r="C116" s="206" t="s">
        <v>487</v>
      </c>
      <c r="D116" s="246">
        <f>D88</f>
        <v>2.2000000000000002</v>
      </c>
      <c r="E116" s="246">
        <f>E88</f>
        <v>0.52</v>
      </c>
      <c r="F116" s="213">
        <f t="shared" si="6"/>
        <v>-1.6800000000000002</v>
      </c>
      <c r="G116" s="214">
        <f t="shared" si="7"/>
        <v>-0.76363636363636367</v>
      </c>
      <c r="H116" s="215"/>
    </row>
    <row r="117" spans="1:8">
      <c r="A117" s="216" t="s">
        <v>271</v>
      </c>
      <c r="B117" s="217" t="s">
        <v>498</v>
      </c>
      <c r="C117" s="206" t="s">
        <v>487</v>
      </c>
      <c r="D117" s="218"/>
      <c r="E117" s="218"/>
      <c r="F117" s="213">
        <f t="shared" si="6"/>
        <v>0</v>
      </c>
      <c r="G117" s="214">
        <f t="shared" si="7"/>
        <v>0</v>
      </c>
      <c r="H117" s="215"/>
    </row>
    <row r="118" spans="1:8">
      <c r="A118" s="216" t="s">
        <v>362</v>
      </c>
      <c r="B118" s="217" t="s">
        <v>500</v>
      </c>
      <c r="C118" s="206" t="s">
        <v>487</v>
      </c>
      <c r="D118" s="218"/>
      <c r="E118" s="218"/>
      <c r="F118" s="213">
        <f t="shared" si="6"/>
        <v>0</v>
      </c>
      <c r="G118" s="214">
        <f t="shared" si="7"/>
        <v>0</v>
      </c>
      <c r="H118" s="215"/>
    </row>
    <row r="119" spans="1:8" ht="21">
      <c r="A119" s="216" t="s">
        <v>363</v>
      </c>
      <c r="B119" s="217" t="s">
        <v>502</v>
      </c>
      <c r="C119" s="206" t="s">
        <v>487</v>
      </c>
      <c r="D119" s="218">
        <f>D120+D121</f>
        <v>0</v>
      </c>
      <c r="E119" s="218">
        <f>E120+E121</f>
        <v>0</v>
      </c>
      <c r="F119" s="213">
        <f t="shared" si="6"/>
        <v>0</v>
      </c>
      <c r="G119" s="214">
        <f t="shared" si="7"/>
        <v>0</v>
      </c>
      <c r="H119" s="215"/>
    </row>
    <row r="120" spans="1:8">
      <c r="A120" s="216" t="s">
        <v>585</v>
      </c>
      <c r="B120" s="219" t="s">
        <v>504</v>
      </c>
      <c r="C120" s="206" t="s">
        <v>487</v>
      </c>
      <c r="D120" s="218"/>
      <c r="E120" s="218"/>
      <c r="F120" s="213">
        <f t="shared" si="6"/>
        <v>0</v>
      </c>
      <c r="G120" s="214">
        <f t="shared" si="7"/>
        <v>0</v>
      </c>
      <c r="H120" s="215"/>
    </row>
    <row r="121" spans="1:8">
      <c r="A121" s="216" t="s">
        <v>586</v>
      </c>
      <c r="B121" s="219" t="s">
        <v>506</v>
      </c>
      <c r="C121" s="206" t="s">
        <v>487</v>
      </c>
      <c r="D121" s="218"/>
      <c r="E121" s="218"/>
      <c r="F121" s="213">
        <f t="shared" si="6"/>
        <v>0</v>
      </c>
      <c r="G121" s="214">
        <f t="shared" si="7"/>
        <v>0</v>
      </c>
      <c r="H121" s="215"/>
    </row>
    <row r="122" spans="1:8">
      <c r="A122" s="216" t="s">
        <v>364</v>
      </c>
      <c r="B122" s="217" t="s">
        <v>508</v>
      </c>
      <c r="C122" s="206" t="s">
        <v>487</v>
      </c>
      <c r="D122" s="242">
        <v>1.4419999999999999</v>
      </c>
      <c r="E122" s="242">
        <f>E94</f>
        <v>1.4419999999999997</v>
      </c>
      <c r="F122" s="213">
        <f t="shared" si="6"/>
        <v>0</v>
      </c>
      <c r="G122" s="214">
        <f t="shared" si="7"/>
        <v>0</v>
      </c>
      <c r="H122" s="215"/>
    </row>
    <row r="123" spans="1:8">
      <c r="A123" s="216" t="s">
        <v>587</v>
      </c>
      <c r="B123" s="215" t="s">
        <v>588</v>
      </c>
      <c r="C123" s="206" t="s">
        <v>487</v>
      </c>
      <c r="D123" s="218">
        <f>D124+D128+D129+D130+D131+D132+D133+D134+D137</f>
        <v>0</v>
      </c>
      <c r="E123" s="218">
        <f>E124+E128+E129+E130+E131+E132+E133+E134+E137</f>
        <v>0</v>
      </c>
      <c r="F123" s="213">
        <f t="shared" si="6"/>
        <v>0</v>
      </c>
      <c r="G123" s="214">
        <f t="shared" si="7"/>
        <v>0</v>
      </c>
      <c r="H123" s="215"/>
    </row>
    <row r="124" spans="1:8" ht="21">
      <c r="A124" s="216" t="s">
        <v>146</v>
      </c>
      <c r="B124" s="217" t="s">
        <v>488</v>
      </c>
      <c r="C124" s="206" t="s">
        <v>487</v>
      </c>
      <c r="D124" s="218">
        <f>D125+D126+D127</f>
        <v>0</v>
      </c>
      <c r="E124" s="218">
        <f>E125+E126+E127</f>
        <v>0</v>
      </c>
      <c r="F124" s="213">
        <f t="shared" si="6"/>
        <v>0</v>
      </c>
      <c r="G124" s="214">
        <f t="shared" si="7"/>
        <v>0</v>
      </c>
      <c r="H124" s="215"/>
    </row>
    <row r="125" spans="1:8" ht="21">
      <c r="A125" s="216" t="s">
        <v>422</v>
      </c>
      <c r="B125" s="219" t="s">
        <v>489</v>
      </c>
      <c r="C125" s="206" t="s">
        <v>487</v>
      </c>
      <c r="D125" s="218"/>
      <c r="E125" s="218"/>
      <c r="F125" s="213">
        <f t="shared" si="6"/>
        <v>0</v>
      </c>
      <c r="G125" s="214">
        <f t="shared" si="7"/>
        <v>0</v>
      </c>
      <c r="H125" s="215"/>
    </row>
    <row r="126" spans="1:8" ht="21">
      <c r="A126" s="216" t="s">
        <v>423</v>
      </c>
      <c r="B126" s="219" t="s">
        <v>490</v>
      </c>
      <c r="C126" s="206" t="s">
        <v>487</v>
      </c>
      <c r="D126" s="218"/>
      <c r="E126" s="218"/>
      <c r="F126" s="213">
        <f t="shared" si="6"/>
        <v>0</v>
      </c>
      <c r="G126" s="214">
        <f t="shared" si="7"/>
        <v>0</v>
      </c>
      <c r="H126" s="215"/>
    </row>
    <row r="127" spans="1:8" ht="21">
      <c r="A127" s="216" t="s">
        <v>424</v>
      </c>
      <c r="B127" s="219" t="s">
        <v>491</v>
      </c>
      <c r="C127" s="206" t="s">
        <v>487</v>
      </c>
      <c r="D127" s="218"/>
      <c r="E127" s="218"/>
      <c r="F127" s="213">
        <f t="shared" si="6"/>
        <v>0</v>
      </c>
      <c r="G127" s="214">
        <f t="shared" si="7"/>
        <v>0</v>
      </c>
      <c r="H127" s="215"/>
    </row>
    <row r="128" spans="1:8">
      <c r="A128" s="216" t="s">
        <v>147</v>
      </c>
      <c r="B128" s="217" t="s">
        <v>589</v>
      </c>
      <c r="C128" s="206" t="s">
        <v>487</v>
      </c>
      <c r="D128" s="218"/>
      <c r="E128" s="218"/>
      <c r="F128" s="213">
        <f t="shared" si="6"/>
        <v>0</v>
      </c>
      <c r="G128" s="214">
        <f t="shared" si="7"/>
        <v>0</v>
      </c>
      <c r="H128" s="215"/>
    </row>
    <row r="129" spans="1:8">
      <c r="A129" s="216" t="s">
        <v>148</v>
      </c>
      <c r="B129" s="217" t="s">
        <v>590</v>
      </c>
      <c r="C129" s="206" t="s">
        <v>487</v>
      </c>
      <c r="D129" s="218"/>
      <c r="E129" s="218"/>
      <c r="F129" s="213">
        <f t="shared" si="6"/>
        <v>0</v>
      </c>
      <c r="G129" s="214">
        <f t="shared" si="7"/>
        <v>0</v>
      </c>
      <c r="H129" s="215"/>
    </row>
    <row r="130" spans="1:8" ht="21">
      <c r="A130" s="216" t="s">
        <v>149</v>
      </c>
      <c r="B130" s="217" t="s">
        <v>591</v>
      </c>
      <c r="C130" s="206" t="s">
        <v>487</v>
      </c>
      <c r="D130" s="218"/>
      <c r="E130" s="218"/>
      <c r="F130" s="213">
        <f t="shared" si="6"/>
        <v>0</v>
      </c>
      <c r="G130" s="214">
        <f t="shared" si="7"/>
        <v>0</v>
      </c>
      <c r="H130" s="215"/>
    </row>
    <row r="131" spans="1:8">
      <c r="A131" s="216" t="s">
        <v>388</v>
      </c>
      <c r="B131" s="217" t="s">
        <v>592</v>
      </c>
      <c r="C131" s="206" t="s">
        <v>487</v>
      </c>
      <c r="D131" s="218"/>
      <c r="E131" s="218"/>
      <c r="F131" s="213">
        <f t="shared" si="6"/>
        <v>0</v>
      </c>
      <c r="G131" s="214">
        <f t="shared" si="7"/>
        <v>0</v>
      </c>
      <c r="H131" s="215"/>
    </row>
    <row r="132" spans="1:8">
      <c r="A132" s="216" t="s">
        <v>389</v>
      </c>
      <c r="B132" s="217" t="s">
        <v>593</v>
      </c>
      <c r="C132" s="206" t="s">
        <v>487</v>
      </c>
      <c r="D132" s="218"/>
      <c r="E132" s="218"/>
      <c r="F132" s="213">
        <f t="shared" si="6"/>
        <v>0</v>
      </c>
      <c r="G132" s="214">
        <f t="shared" si="7"/>
        <v>0</v>
      </c>
      <c r="H132" s="215"/>
    </row>
    <row r="133" spans="1:8">
      <c r="A133" s="216" t="s">
        <v>594</v>
      </c>
      <c r="B133" s="217" t="s">
        <v>595</v>
      </c>
      <c r="C133" s="206" t="s">
        <v>487</v>
      </c>
      <c r="D133" s="218"/>
      <c r="E133" s="218"/>
      <c r="F133" s="213">
        <f t="shared" si="6"/>
        <v>0</v>
      </c>
      <c r="G133" s="214">
        <f t="shared" si="7"/>
        <v>0</v>
      </c>
      <c r="H133" s="215"/>
    </row>
    <row r="134" spans="1:8" ht="21">
      <c r="A134" s="216" t="s">
        <v>596</v>
      </c>
      <c r="B134" s="217" t="s">
        <v>502</v>
      </c>
      <c r="C134" s="206" t="s">
        <v>487</v>
      </c>
      <c r="D134" s="218">
        <f>D135+D136</f>
        <v>0</v>
      </c>
      <c r="E134" s="218">
        <f>E135+E136</f>
        <v>0</v>
      </c>
      <c r="F134" s="213">
        <f t="shared" si="6"/>
        <v>0</v>
      </c>
      <c r="G134" s="214">
        <f t="shared" si="7"/>
        <v>0</v>
      </c>
      <c r="H134" s="215"/>
    </row>
    <row r="135" spans="1:8">
      <c r="A135" s="216" t="s">
        <v>597</v>
      </c>
      <c r="B135" s="219" t="s">
        <v>504</v>
      </c>
      <c r="C135" s="206" t="s">
        <v>487</v>
      </c>
      <c r="D135" s="218"/>
      <c r="E135" s="218"/>
      <c r="F135" s="213">
        <f t="shared" si="6"/>
        <v>0</v>
      </c>
      <c r="G135" s="214">
        <f t="shared" si="7"/>
        <v>0</v>
      </c>
      <c r="H135" s="215"/>
    </row>
    <row r="136" spans="1:8">
      <c r="A136" s="216" t="s">
        <v>598</v>
      </c>
      <c r="B136" s="219" t="s">
        <v>506</v>
      </c>
      <c r="C136" s="206" t="s">
        <v>487</v>
      </c>
      <c r="D136" s="218"/>
      <c r="E136" s="218"/>
      <c r="F136" s="213">
        <f t="shared" si="6"/>
        <v>0</v>
      </c>
      <c r="G136" s="214">
        <f t="shared" si="7"/>
        <v>0</v>
      </c>
      <c r="H136" s="215"/>
    </row>
    <row r="137" spans="1:8">
      <c r="A137" s="216" t="s">
        <v>599</v>
      </c>
      <c r="B137" s="217" t="s">
        <v>600</v>
      </c>
      <c r="C137" s="206" t="s">
        <v>487</v>
      </c>
      <c r="D137" s="218"/>
      <c r="E137" s="218"/>
      <c r="F137" s="213">
        <f t="shared" si="6"/>
        <v>0</v>
      </c>
      <c r="G137" s="214">
        <f t="shared" si="7"/>
        <v>0</v>
      </c>
      <c r="H137" s="215"/>
    </row>
    <row r="138" spans="1:8">
      <c r="A138" s="216" t="s">
        <v>601</v>
      </c>
      <c r="B138" s="215" t="s">
        <v>602</v>
      </c>
      <c r="C138" s="206" t="s">
        <v>487</v>
      </c>
      <c r="D138" s="218"/>
      <c r="E138" s="218"/>
      <c r="F138" s="213">
        <f t="shared" si="6"/>
        <v>0</v>
      </c>
      <c r="G138" s="214">
        <f t="shared" si="7"/>
        <v>0</v>
      </c>
      <c r="H138" s="215"/>
    </row>
    <row r="139" spans="1:8" ht="21">
      <c r="A139" s="216" t="s">
        <v>150</v>
      </c>
      <c r="B139" s="217" t="s">
        <v>488</v>
      </c>
      <c r="C139" s="206" t="s">
        <v>487</v>
      </c>
      <c r="D139" s="218"/>
      <c r="E139" s="218"/>
      <c r="F139" s="213">
        <f t="shared" si="6"/>
        <v>0</v>
      </c>
      <c r="G139" s="214">
        <f t="shared" si="7"/>
        <v>0</v>
      </c>
      <c r="H139" s="215"/>
    </row>
    <row r="140" spans="1:8" ht="21">
      <c r="A140" s="216" t="s">
        <v>425</v>
      </c>
      <c r="B140" s="219" t="s">
        <v>489</v>
      </c>
      <c r="C140" s="206" t="s">
        <v>487</v>
      </c>
      <c r="D140" s="218"/>
      <c r="E140" s="218"/>
      <c r="F140" s="213">
        <f t="shared" si="6"/>
        <v>0</v>
      </c>
      <c r="G140" s="214">
        <f t="shared" si="7"/>
        <v>0</v>
      </c>
      <c r="H140" s="215"/>
    </row>
    <row r="141" spans="1:8" ht="21">
      <c r="A141" s="216" t="s">
        <v>426</v>
      </c>
      <c r="B141" s="219" t="s">
        <v>490</v>
      </c>
      <c r="C141" s="206" t="s">
        <v>487</v>
      </c>
      <c r="D141" s="218"/>
      <c r="E141" s="218"/>
      <c r="F141" s="213">
        <f t="shared" si="6"/>
        <v>0</v>
      </c>
      <c r="G141" s="214">
        <f t="shared" si="7"/>
        <v>0</v>
      </c>
      <c r="H141" s="215"/>
    </row>
    <row r="142" spans="1:8" ht="21">
      <c r="A142" s="216" t="s">
        <v>427</v>
      </c>
      <c r="B142" s="219" t="s">
        <v>491</v>
      </c>
      <c r="C142" s="206" t="s">
        <v>487</v>
      </c>
      <c r="D142" s="218"/>
      <c r="E142" s="218"/>
      <c r="F142" s="213">
        <f t="shared" si="6"/>
        <v>0</v>
      </c>
      <c r="G142" s="214">
        <f t="shared" si="7"/>
        <v>0</v>
      </c>
      <c r="H142" s="215"/>
    </row>
    <row r="143" spans="1:8">
      <c r="A143" s="216" t="s">
        <v>151</v>
      </c>
      <c r="B143" s="217" t="s">
        <v>492</v>
      </c>
      <c r="C143" s="206" t="s">
        <v>487</v>
      </c>
      <c r="D143" s="218"/>
      <c r="E143" s="218"/>
      <c r="F143" s="213">
        <f t="shared" si="6"/>
        <v>0</v>
      </c>
      <c r="G143" s="214">
        <f t="shared" si="7"/>
        <v>0</v>
      </c>
      <c r="H143" s="215"/>
    </row>
    <row r="144" spans="1:8">
      <c r="A144" s="216" t="s">
        <v>152</v>
      </c>
      <c r="B144" s="217" t="s">
        <v>493</v>
      </c>
      <c r="C144" s="206" t="s">
        <v>487</v>
      </c>
      <c r="D144" s="218"/>
      <c r="E144" s="218"/>
      <c r="F144" s="213">
        <f t="shared" si="6"/>
        <v>0</v>
      </c>
      <c r="G144" s="214">
        <f t="shared" si="7"/>
        <v>0</v>
      </c>
      <c r="H144" s="215"/>
    </row>
    <row r="145" spans="1:9">
      <c r="A145" s="216" t="s">
        <v>153</v>
      </c>
      <c r="B145" s="217" t="s">
        <v>494</v>
      </c>
      <c r="C145" s="206" t="s">
        <v>487</v>
      </c>
      <c r="D145" s="218"/>
      <c r="E145" s="218"/>
      <c r="F145" s="213">
        <f t="shared" si="6"/>
        <v>0</v>
      </c>
      <c r="G145" s="214">
        <f t="shared" si="7"/>
        <v>0</v>
      </c>
      <c r="H145" s="215"/>
    </row>
    <row r="146" spans="1:9">
      <c r="A146" s="216" t="s">
        <v>603</v>
      </c>
      <c r="B146" s="217" t="s">
        <v>496</v>
      </c>
      <c r="C146" s="206" t="s">
        <v>487</v>
      </c>
      <c r="D146" s="218"/>
      <c r="E146" s="218"/>
      <c r="F146" s="213">
        <f t="shared" si="6"/>
        <v>0</v>
      </c>
      <c r="G146" s="214">
        <f t="shared" si="7"/>
        <v>0</v>
      </c>
      <c r="H146" s="215"/>
    </row>
    <row r="147" spans="1:9">
      <c r="A147" s="216" t="s">
        <v>604</v>
      </c>
      <c r="B147" s="217" t="s">
        <v>498</v>
      </c>
      <c r="C147" s="206" t="s">
        <v>487</v>
      </c>
      <c r="D147" s="218"/>
      <c r="E147" s="218"/>
      <c r="F147" s="213">
        <f t="shared" si="6"/>
        <v>0</v>
      </c>
      <c r="G147" s="214">
        <f t="shared" si="7"/>
        <v>0</v>
      </c>
      <c r="H147" s="215"/>
    </row>
    <row r="148" spans="1:9">
      <c r="A148" s="216" t="s">
        <v>605</v>
      </c>
      <c r="B148" s="217" t="s">
        <v>500</v>
      </c>
      <c r="C148" s="206" t="s">
        <v>487</v>
      </c>
      <c r="D148" s="218"/>
      <c r="E148" s="218"/>
      <c r="F148" s="213">
        <f t="shared" si="6"/>
        <v>0</v>
      </c>
      <c r="G148" s="214">
        <f t="shared" si="7"/>
        <v>0</v>
      </c>
      <c r="H148" s="215"/>
    </row>
    <row r="149" spans="1:9" ht="21">
      <c r="A149" s="216" t="s">
        <v>606</v>
      </c>
      <c r="B149" s="217" t="s">
        <v>502</v>
      </c>
      <c r="C149" s="206" t="s">
        <v>487</v>
      </c>
      <c r="D149" s="218"/>
      <c r="E149" s="218"/>
      <c r="F149" s="213">
        <f t="shared" si="6"/>
        <v>0</v>
      </c>
      <c r="G149" s="214">
        <f t="shared" si="7"/>
        <v>0</v>
      </c>
      <c r="H149" s="215"/>
    </row>
    <row r="150" spans="1:9">
      <c r="A150" s="216" t="s">
        <v>607</v>
      </c>
      <c r="B150" s="219" t="s">
        <v>504</v>
      </c>
      <c r="C150" s="206" t="s">
        <v>487</v>
      </c>
      <c r="D150" s="218"/>
      <c r="E150" s="218"/>
      <c r="F150" s="213">
        <f t="shared" ref="F150:F164" si="8">E150-D150</f>
        <v>0</v>
      </c>
      <c r="G150" s="214">
        <f t="shared" si="7"/>
        <v>0</v>
      </c>
      <c r="H150" s="215"/>
    </row>
    <row r="151" spans="1:9">
      <c r="A151" s="216" t="s">
        <v>608</v>
      </c>
      <c r="B151" s="219" t="s">
        <v>506</v>
      </c>
      <c r="C151" s="206" t="s">
        <v>487</v>
      </c>
      <c r="D151" s="218"/>
      <c r="E151" s="218"/>
      <c r="F151" s="213">
        <f t="shared" si="8"/>
        <v>0</v>
      </c>
      <c r="G151" s="214">
        <f t="shared" ref="G151:G164" si="9">IFERROR(F151/D151,0)</f>
        <v>0</v>
      </c>
      <c r="H151" s="215"/>
    </row>
    <row r="152" spans="1:9">
      <c r="A152" s="216" t="s">
        <v>609</v>
      </c>
      <c r="B152" s="217" t="s">
        <v>508</v>
      </c>
      <c r="C152" s="206" t="s">
        <v>487</v>
      </c>
      <c r="D152" s="218"/>
      <c r="E152" s="218"/>
      <c r="F152" s="213">
        <f t="shared" si="8"/>
        <v>0</v>
      </c>
      <c r="G152" s="214">
        <f t="shared" si="9"/>
        <v>0</v>
      </c>
      <c r="H152" s="215"/>
    </row>
    <row r="153" spans="1:9">
      <c r="A153" s="216" t="s">
        <v>610</v>
      </c>
      <c r="B153" s="215" t="s">
        <v>611</v>
      </c>
      <c r="C153" s="206" t="s">
        <v>487</v>
      </c>
      <c r="D153" s="218"/>
      <c r="E153" s="218"/>
      <c r="F153" s="213">
        <f t="shared" si="8"/>
        <v>0</v>
      </c>
      <c r="G153" s="214">
        <f t="shared" si="9"/>
        <v>0</v>
      </c>
      <c r="H153" s="215"/>
    </row>
    <row r="154" spans="1:9">
      <c r="A154" s="216" t="s">
        <v>154</v>
      </c>
      <c r="B154" s="217" t="s">
        <v>612</v>
      </c>
      <c r="C154" s="206" t="s">
        <v>487</v>
      </c>
      <c r="D154" s="218"/>
      <c r="E154" s="218"/>
      <c r="F154" s="213">
        <f t="shared" si="8"/>
        <v>0</v>
      </c>
      <c r="G154" s="214">
        <f t="shared" si="9"/>
        <v>0</v>
      </c>
      <c r="H154" s="215"/>
    </row>
    <row r="155" spans="1:9">
      <c r="A155" s="216" t="s">
        <v>155</v>
      </c>
      <c r="B155" s="217" t="s">
        <v>613</v>
      </c>
      <c r="C155" s="206" t="s">
        <v>487</v>
      </c>
      <c r="D155" s="218"/>
      <c r="E155" s="218"/>
      <c r="F155" s="213">
        <f t="shared" si="8"/>
        <v>0</v>
      </c>
      <c r="G155" s="214">
        <f t="shared" si="9"/>
        <v>0</v>
      </c>
      <c r="H155" s="215"/>
    </row>
    <row r="156" spans="1:9">
      <c r="A156" s="216" t="s">
        <v>156</v>
      </c>
      <c r="B156" s="217" t="s">
        <v>614</v>
      </c>
      <c r="C156" s="206" t="s">
        <v>487</v>
      </c>
      <c r="D156" s="218"/>
      <c r="E156" s="218"/>
      <c r="F156" s="213">
        <f t="shared" si="8"/>
        <v>0</v>
      </c>
      <c r="G156" s="214">
        <f t="shared" si="9"/>
        <v>0</v>
      </c>
      <c r="H156" s="215"/>
    </row>
    <row r="157" spans="1:9">
      <c r="A157" s="216" t="s">
        <v>157</v>
      </c>
      <c r="B157" s="217" t="s">
        <v>615</v>
      </c>
      <c r="C157" s="206" t="s">
        <v>487</v>
      </c>
      <c r="D157" s="218"/>
      <c r="E157" s="218"/>
      <c r="F157" s="213">
        <f t="shared" si="8"/>
        <v>0</v>
      </c>
      <c r="G157" s="214">
        <f t="shared" si="9"/>
        <v>0</v>
      </c>
      <c r="H157" s="215"/>
    </row>
    <row r="158" spans="1:9">
      <c r="A158" s="216" t="s">
        <v>616</v>
      </c>
      <c r="B158" s="215" t="s">
        <v>554</v>
      </c>
      <c r="C158" s="206" t="s">
        <v>617</v>
      </c>
      <c r="D158" s="218"/>
      <c r="E158" s="218"/>
      <c r="F158" s="213">
        <f t="shared" si="8"/>
        <v>0</v>
      </c>
      <c r="G158" s="214">
        <f t="shared" si="9"/>
        <v>0</v>
      </c>
      <c r="H158" s="215"/>
    </row>
    <row r="159" spans="1:9" ht="21">
      <c r="A159" s="216" t="s">
        <v>158</v>
      </c>
      <c r="B159" s="217" t="s">
        <v>618</v>
      </c>
      <c r="C159" s="206" t="s">
        <v>487</v>
      </c>
      <c r="D159" s="218">
        <f>D108+D104+D68</f>
        <v>37.21</v>
      </c>
      <c r="E159" s="218">
        <f>E108</f>
        <v>203.16100000000009</v>
      </c>
      <c r="F159" s="213">
        <f t="shared" si="8"/>
        <v>165.95100000000008</v>
      </c>
      <c r="G159" s="214">
        <f t="shared" si="9"/>
        <v>4.4598495028218244</v>
      </c>
      <c r="H159" s="215"/>
      <c r="I159" s="190"/>
    </row>
    <row r="160" spans="1:9">
      <c r="A160" s="216" t="s">
        <v>159</v>
      </c>
      <c r="B160" s="217" t="s">
        <v>619</v>
      </c>
      <c r="C160" s="206" t="s">
        <v>487</v>
      </c>
      <c r="D160" s="242">
        <v>4.2750000000000004</v>
      </c>
      <c r="E160" s="242">
        <v>4.2750000000000004</v>
      </c>
      <c r="F160" s="213">
        <f t="shared" si="8"/>
        <v>0</v>
      </c>
      <c r="G160" s="214">
        <f t="shared" si="9"/>
        <v>0</v>
      </c>
      <c r="H160" s="215"/>
    </row>
    <row r="161" spans="1:8">
      <c r="A161" s="216" t="s">
        <v>620</v>
      </c>
      <c r="B161" s="219" t="s">
        <v>621</v>
      </c>
      <c r="C161" s="206" t="s">
        <v>487</v>
      </c>
      <c r="D161" s="218">
        <v>0</v>
      </c>
      <c r="E161" s="218">
        <v>0</v>
      </c>
      <c r="F161" s="213">
        <f t="shared" si="8"/>
        <v>0</v>
      </c>
      <c r="G161" s="214">
        <f t="shared" si="9"/>
        <v>0</v>
      </c>
      <c r="H161" s="215"/>
    </row>
    <row r="162" spans="1:8">
      <c r="A162" s="216" t="s">
        <v>160</v>
      </c>
      <c r="B162" s="217" t="s">
        <v>622</v>
      </c>
      <c r="C162" s="206" t="s">
        <v>487</v>
      </c>
      <c r="D162" s="242">
        <v>4.3710000000000004</v>
      </c>
      <c r="E162" s="242">
        <v>4.3710000000000004</v>
      </c>
      <c r="F162" s="213">
        <f t="shared" si="8"/>
        <v>0</v>
      </c>
      <c r="G162" s="214">
        <f t="shared" si="9"/>
        <v>0</v>
      </c>
      <c r="H162" s="215"/>
    </row>
    <row r="163" spans="1:8">
      <c r="A163" s="216" t="s">
        <v>623</v>
      </c>
      <c r="B163" s="219" t="s">
        <v>624</v>
      </c>
      <c r="C163" s="206" t="s">
        <v>487</v>
      </c>
      <c r="D163" s="218"/>
      <c r="E163" s="218"/>
      <c r="F163" s="213">
        <f t="shared" si="8"/>
        <v>0</v>
      </c>
      <c r="G163" s="214">
        <f t="shared" si="9"/>
        <v>0</v>
      </c>
      <c r="H163" s="215"/>
    </row>
    <row r="164" spans="1:8" ht="31.5">
      <c r="A164" s="216" t="s">
        <v>161</v>
      </c>
      <c r="B164" s="217" t="s">
        <v>625</v>
      </c>
      <c r="C164" s="206" t="s">
        <v>617</v>
      </c>
      <c r="D164" s="246">
        <f>D162/D159</f>
        <v>0.11746842246707875</v>
      </c>
      <c r="E164" s="246">
        <f>E162/E159</f>
        <v>2.1514956118546369E-2</v>
      </c>
      <c r="F164" s="213">
        <f t="shared" si="8"/>
        <v>-9.5953466348532385E-2</v>
      </c>
      <c r="G164" s="214">
        <f t="shared" si="9"/>
        <v>-0.81684476843488674</v>
      </c>
      <c r="H164" s="215"/>
    </row>
    <row r="165" spans="1:8">
      <c r="A165" s="374" t="s">
        <v>626</v>
      </c>
      <c r="B165" s="375"/>
      <c r="C165" s="375"/>
      <c r="D165" s="375"/>
      <c r="E165" s="375"/>
      <c r="F165" s="375"/>
      <c r="G165" s="375"/>
      <c r="H165" s="376"/>
    </row>
    <row r="166" spans="1:8">
      <c r="A166" s="216" t="s">
        <v>627</v>
      </c>
      <c r="B166" s="215" t="s">
        <v>628</v>
      </c>
      <c r="C166" s="206" t="s">
        <v>487</v>
      </c>
      <c r="D166" s="222">
        <f>D167+D171+D172+D173+D174+D175+D176+D177+D180+D183</f>
        <v>137.63299999999998</v>
      </c>
      <c r="E166" s="222">
        <f>E167+E171+E172+E173+E174+E175+E176+E177+E180+E183</f>
        <v>137.63299999999998</v>
      </c>
      <c r="F166" s="218">
        <f t="shared" ref="F166:F229" si="10">E166-D166</f>
        <v>0</v>
      </c>
      <c r="G166" s="214">
        <f t="shared" ref="G166:G229" si="11">IFERROR(F166/D166,0)</f>
        <v>0</v>
      </c>
      <c r="H166" s="215"/>
    </row>
    <row r="167" spans="1:8" ht="21">
      <c r="A167" s="216" t="s">
        <v>162</v>
      </c>
      <c r="B167" s="217" t="s">
        <v>488</v>
      </c>
      <c r="C167" s="206" t="s">
        <v>487</v>
      </c>
      <c r="D167" s="222">
        <f>D168+D169+D170</f>
        <v>0</v>
      </c>
      <c r="E167" s="222">
        <f>E168+E169+E170</f>
        <v>0</v>
      </c>
      <c r="F167" s="218">
        <f t="shared" si="10"/>
        <v>0</v>
      </c>
      <c r="G167" s="214">
        <f t="shared" si="11"/>
        <v>0</v>
      </c>
      <c r="H167" s="215"/>
    </row>
    <row r="168" spans="1:8" ht="21">
      <c r="A168" s="216" t="s">
        <v>629</v>
      </c>
      <c r="B168" s="219" t="s">
        <v>489</v>
      </c>
      <c r="C168" s="206" t="s">
        <v>487</v>
      </c>
      <c r="D168" s="222"/>
      <c r="E168" s="222"/>
      <c r="F168" s="218">
        <f t="shared" si="10"/>
        <v>0</v>
      </c>
      <c r="G168" s="214">
        <f t="shared" si="11"/>
        <v>0</v>
      </c>
      <c r="H168" s="215"/>
    </row>
    <row r="169" spans="1:8" ht="21">
      <c r="A169" s="216" t="s">
        <v>630</v>
      </c>
      <c r="B169" s="219" t="s">
        <v>490</v>
      </c>
      <c r="C169" s="206" t="s">
        <v>487</v>
      </c>
      <c r="D169" s="222"/>
      <c r="E169" s="222"/>
      <c r="F169" s="218">
        <f t="shared" si="10"/>
        <v>0</v>
      </c>
      <c r="G169" s="214">
        <f t="shared" si="11"/>
        <v>0</v>
      </c>
      <c r="H169" s="215"/>
    </row>
    <row r="170" spans="1:8" ht="21">
      <c r="A170" s="216" t="s">
        <v>631</v>
      </c>
      <c r="B170" s="219" t="s">
        <v>491</v>
      </c>
      <c r="C170" s="206" t="s">
        <v>487</v>
      </c>
      <c r="D170" s="222"/>
      <c r="E170" s="222"/>
      <c r="F170" s="218">
        <f t="shared" si="10"/>
        <v>0</v>
      </c>
      <c r="G170" s="214">
        <f t="shared" si="11"/>
        <v>0</v>
      </c>
      <c r="H170" s="215"/>
    </row>
    <row r="171" spans="1:8">
      <c r="A171" s="216" t="s">
        <v>163</v>
      </c>
      <c r="B171" s="217" t="s">
        <v>492</v>
      </c>
      <c r="C171" s="206" t="s">
        <v>487</v>
      </c>
      <c r="D171" s="222"/>
      <c r="E171" s="222"/>
      <c r="F171" s="218">
        <f t="shared" si="10"/>
        <v>0</v>
      </c>
      <c r="G171" s="214">
        <f t="shared" si="11"/>
        <v>0</v>
      </c>
      <c r="H171" s="215"/>
    </row>
    <row r="172" spans="1:8">
      <c r="A172" s="216" t="s">
        <v>632</v>
      </c>
      <c r="B172" s="217" t="s">
        <v>493</v>
      </c>
      <c r="C172" s="206" t="s">
        <v>487</v>
      </c>
      <c r="D172" s="243">
        <v>125.729</v>
      </c>
      <c r="E172" s="243">
        <f>8.691+117.038</f>
        <v>125.729</v>
      </c>
      <c r="F172" s="218">
        <f t="shared" si="10"/>
        <v>0</v>
      </c>
      <c r="G172" s="214">
        <f t="shared" si="11"/>
        <v>0</v>
      </c>
      <c r="H172" s="215"/>
    </row>
    <row r="173" spans="1:8">
      <c r="A173" s="216" t="s">
        <v>633</v>
      </c>
      <c r="B173" s="217" t="s">
        <v>494</v>
      </c>
      <c r="C173" s="206" t="s">
        <v>487</v>
      </c>
      <c r="D173" s="222"/>
      <c r="E173" s="222"/>
      <c r="F173" s="218">
        <f t="shared" si="10"/>
        <v>0</v>
      </c>
      <c r="G173" s="214">
        <f t="shared" si="11"/>
        <v>0</v>
      </c>
      <c r="H173" s="215"/>
    </row>
    <row r="174" spans="1:8">
      <c r="A174" s="216" t="s">
        <v>634</v>
      </c>
      <c r="B174" s="217" t="s">
        <v>496</v>
      </c>
      <c r="C174" s="206" t="s">
        <v>487</v>
      </c>
      <c r="D174" s="243">
        <v>3.9590000000000001</v>
      </c>
      <c r="E174" s="243">
        <f>1.266+2.517+0.176</f>
        <v>3.9590000000000001</v>
      </c>
      <c r="F174" s="218">
        <f t="shared" si="10"/>
        <v>0</v>
      </c>
      <c r="G174" s="214">
        <f t="shared" si="11"/>
        <v>0</v>
      </c>
      <c r="H174" s="215"/>
    </row>
    <row r="175" spans="1:8">
      <c r="A175" s="216" t="s">
        <v>635</v>
      </c>
      <c r="B175" s="217" t="s">
        <v>498</v>
      </c>
      <c r="C175" s="206" t="s">
        <v>487</v>
      </c>
      <c r="D175" s="222"/>
      <c r="E175" s="222"/>
      <c r="F175" s="218">
        <f t="shared" si="10"/>
        <v>0</v>
      </c>
      <c r="G175" s="214">
        <f t="shared" si="11"/>
        <v>0</v>
      </c>
      <c r="H175" s="215"/>
    </row>
    <row r="176" spans="1:8">
      <c r="A176" s="216" t="s">
        <v>636</v>
      </c>
      <c r="B176" s="217" t="s">
        <v>500</v>
      </c>
      <c r="C176" s="206" t="s">
        <v>487</v>
      </c>
      <c r="D176" s="222"/>
      <c r="E176" s="222"/>
      <c r="F176" s="218">
        <f t="shared" si="10"/>
        <v>0</v>
      </c>
      <c r="G176" s="214">
        <f t="shared" si="11"/>
        <v>0</v>
      </c>
      <c r="H176" s="215"/>
    </row>
    <row r="177" spans="1:8" ht="21">
      <c r="A177" s="216" t="s">
        <v>637</v>
      </c>
      <c r="B177" s="217" t="s">
        <v>502</v>
      </c>
      <c r="C177" s="206" t="s">
        <v>487</v>
      </c>
      <c r="D177" s="222">
        <f>D178+D179</f>
        <v>0</v>
      </c>
      <c r="E177" s="222">
        <f>E178+E179</f>
        <v>0</v>
      </c>
      <c r="F177" s="218">
        <f t="shared" si="10"/>
        <v>0</v>
      </c>
      <c r="G177" s="214">
        <f t="shared" si="11"/>
        <v>0</v>
      </c>
      <c r="H177" s="215"/>
    </row>
    <row r="178" spans="1:8">
      <c r="A178" s="216" t="s">
        <v>638</v>
      </c>
      <c r="B178" s="219" t="s">
        <v>504</v>
      </c>
      <c r="C178" s="206" t="s">
        <v>487</v>
      </c>
      <c r="D178" s="222"/>
      <c r="E178" s="222"/>
      <c r="F178" s="218">
        <f t="shared" si="10"/>
        <v>0</v>
      </c>
      <c r="G178" s="214">
        <f t="shared" si="11"/>
        <v>0</v>
      </c>
      <c r="H178" s="215"/>
    </row>
    <row r="179" spans="1:8">
      <c r="A179" s="216" t="s">
        <v>639</v>
      </c>
      <c r="B179" s="219" t="s">
        <v>506</v>
      </c>
      <c r="C179" s="206" t="s">
        <v>487</v>
      </c>
      <c r="D179" s="222"/>
      <c r="E179" s="222"/>
      <c r="F179" s="218">
        <f t="shared" si="10"/>
        <v>0</v>
      </c>
      <c r="G179" s="214">
        <f t="shared" si="11"/>
        <v>0</v>
      </c>
      <c r="H179" s="215"/>
    </row>
    <row r="180" spans="1:8" ht="31.5">
      <c r="A180" s="216" t="s">
        <v>640</v>
      </c>
      <c r="B180" s="217" t="s">
        <v>641</v>
      </c>
      <c r="C180" s="206" t="s">
        <v>487</v>
      </c>
      <c r="D180" s="222">
        <f>D181+D182</f>
        <v>0</v>
      </c>
      <c r="E180" s="222">
        <f>E181+E182</f>
        <v>0</v>
      </c>
      <c r="F180" s="218">
        <f t="shared" si="10"/>
        <v>0</v>
      </c>
      <c r="G180" s="214">
        <f t="shared" si="11"/>
        <v>0</v>
      </c>
      <c r="H180" s="215"/>
    </row>
    <row r="181" spans="1:8">
      <c r="A181" s="216" t="s">
        <v>642</v>
      </c>
      <c r="B181" s="219" t="s">
        <v>643</v>
      </c>
      <c r="C181" s="206" t="s">
        <v>487</v>
      </c>
      <c r="D181" s="222"/>
      <c r="E181" s="222"/>
      <c r="F181" s="218">
        <f t="shared" si="10"/>
        <v>0</v>
      </c>
      <c r="G181" s="214">
        <f t="shared" si="11"/>
        <v>0</v>
      </c>
      <c r="H181" s="215"/>
    </row>
    <row r="182" spans="1:8" ht="21">
      <c r="A182" s="216" t="s">
        <v>644</v>
      </c>
      <c r="B182" s="219" t="s">
        <v>645</v>
      </c>
      <c r="C182" s="206" t="s">
        <v>487</v>
      </c>
      <c r="D182" s="222"/>
      <c r="E182" s="222"/>
      <c r="F182" s="218">
        <f t="shared" si="10"/>
        <v>0</v>
      </c>
      <c r="G182" s="214">
        <f t="shared" si="11"/>
        <v>0</v>
      </c>
      <c r="H182" s="215"/>
    </row>
    <row r="183" spans="1:8">
      <c r="A183" s="216" t="s">
        <v>646</v>
      </c>
      <c r="B183" s="217" t="s">
        <v>508</v>
      </c>
      <c r="C183" s="206" t="s">
        <v>487</v>
      </c>
      <c r="D183" s="244">
        <v>7.9450000000000003</v>
      </c>
      <c r="E183" s="244">
        <f>0.043+4.8+0.118+2.984</f>
        <v>7.9450000000000003</v>
      </c>
      <c r="F183" s="218">
        <f t="shared" si="10"/>
        <v>0</v>
      </c>
      <c r="G183" s="214">
        <f t="shared" si="11"/>
        <v>0</v>
      </c>
      <c r="H183" s="215"/>
    </row>
    <row r="184" spans="1:8">
      <c r="A184" s="216" t="s">
        <v>647</v>
      </c>
      <c r="B184" s="215" t="s">
        <v>648</v>
      </c>
      <c r="C184" s="206" t="s">
        <v>487</v>
      </c>
      <c r="D184" s="245">
        <f>D185+D186+D190+D191+D192+D193+D194+D195+D197+D198+D199+D200+D201</f>
        <v>134.68599999999998</v>
      </c>
      <c r="E184" s="245">
        <f>E185+E186+E190+E191+E192+E193+E194+E195+E197+E198+E199+E200+E201</f>
        <v>134.68599999999998</v>
      </c>
      <c r="F184" s="218">
        <f t="shared" si="10"/>
        <v>0</v>
      </c>
      <c r="G184" s="214">
        <f t="shared" si="11"/>
        <v>0</v>
      </c>
      <c r="H184" s="215"/>
    </row>
    <row r="185" spans="1:8">
      <c r="A185" s="216" t="s">
        <v>649</v>
      </c>
      <c r="B185" s="217" t="s">
        <v>650</v>
      </c>
      <c r="C185" s="206" t="s">
        <v>487</v>
      </c>
      <c r="D185" s="223"/>
      <c r="E185" s="223"/>
      <c r="F185" s="218">
        <f t="shared" si="10"/>
        <v>0</v>
      </c>
      <c r="G185" s="214">
        <f t="shared" si="11"/>
        <v>0</v>
      </c>
      <c r="H185" s="215"/>
    </row>
    <row r="186" spans="1:8">
      <c r="A186" s="216" t="s">
        <v>651</v>
      </c>
      <c r="B186" s="217" t="s">
        <v>652</v>
      </c>
      <c r="C186" s="206" t="s">
        <v>487</v>
      </c>
      <c r="D186" s="244">
        <v>20.434000000000001</v>
      </c>
      <c r="E186" s="245">
        <f>E187+E188+E189</f>
        <v>20.434000000000001</v>
      </c>
      <c r="F186" s="218">
        <f t="shared" si="10"/>
        <v>0</v>
      </c>
      <c r="G186" s="214">
        <f t="shared" si="11"/>
        <v>0</v>
      </c>
      <c r="H186" s="215"/>
    </row>
    <row r="187" spans="1:8">
      <c r="A187" s="216" t="s">
        <v>653</v>
      </c>
      <c r="B187" s="219" t="s">
        <v>654</v>
      </c>
      <c r="C187" s="206" t="s">
        <v>487</v>
      </c>
      <c r="D187" s="223"/>
      <c r="E187" s="223"/>
      <c r="F187" s="218">
        <f t="shared" si="10"/>
        <v>0</v>
      </c>
      <c r="G187" s="214">
        <f t="shared" si="11"/>
        <v>0</v>
      </c>
      <c r="H187" s="215"/>
    </row>
    <row r="188" spans="1:8">
      <c r="A188" s="216" t="s">
        <v>655</v>
      </c>
      <c r="B188" s="219" t="s">
        <v>656</v>
      </c>
      <c r="C188" s="206" t="s">
        <v>487</v>
      </c>
      <c r="D188" s="223"/>
      <c r="E188" s="223"/>
      <c r="F188" s="218">
        <f t="shared" si="10"/>
        <v>0</v>
      </c>
      <c r="G188" s="214">
        <f t="shared" si="11"/>
        <v>0</v>
      </c>
      <c r="H188" s="215"/>
    </row>
    <row r="189" spans="1:8">
      <c r="A189" s="216" t="s">
        <v>657</v>
      </c>
      <c r="B189" s="219" t="s">
        <v>658</v>
      </c>
      <c r="C189" s="206" t="s">
        <v>487</v>
      </c>
      <c r="D189" s="244">
        <v>20.434000000000001</v>
      </c>
      <c r="E189" s="244">
        <v>20.434000000000001</v>
      </c>
      <c r="F189" s="218">
        <f t="shared" si="10"/>
        <v>0</v>
      </c>
      <c r="G189" s="214">
        <f t="shared" si="11"/>
        <v>0</v>
      </c>
      <c r="H189" s="215"/>
    </row>
    <row r="190" spans="1:8" ht="21">
      <c r="A190" s="216" t="s">
        <v>659</v>
      </c>
      <c r="B190" s="217" t="s">
        <v>660</v>
      </c>
      <c r="C190" s="206" t="s">
        <v>487</v>
      </c>
      <c r="D190" s="223"/>
      <c r="E190" s="223"/>
      <c r="F190" s="218">
        <f t="shared" si="10"/>
        <v>0</v>
      </c>
      <c r="G190" s="214">
        <f t="shared" si="11"/>
        <v>0</v>
      </c>
      <c r="H190" s="215"/>
    </row>
    <row r="191" spans="1:8" ht="21">
      <c r="A191" s="216" t="s">
        <v>661</v>
      </c>
      <c r="B191" s="217" t="s">
        <v>662</v>
      </c>
      <c r="C191" s="206" t="s">
        <v>487</v>
      </c>
      <c r="D191" s="223"/>
      <c r="E191" s="223"/>
      <c r="F191" s="218">
        <f t="shared" si="10"/>
        <v>0</v>
      </c>
      <c r="G191" s="214">
        <f t="shared" si="11"/>
        <v>0</v>
      </c>
      <c r="H191" s="215"/>
    </row>
    <row r="192" spans="1:8">
      <c r="A192" s="216" t="s">
        <v>663</v>
      </c>
      <c r="B192" s="217" t="s">
        <v>664</v>
      </c>
      <c r="C192" s="206" t="s">
        <v>487</v>
      </c>
      <c r="D192" s="223"/>
      <c r="E192" s="223"/>
      <c r="F192" s="218">
        <f t="shared" si="10"/>
        <v>0</v>
      </c>
      <c r="G192" s="214">
        <f t="shared" si="11"/>
        <v>0</v>
      </c>
      <c r="H192" s="215"/>
    </row>
    <row r="193" spans="1:8">
      <c r="A193" s="216" t="s">
        <v>665</v>
      </c>
      <c r="B193" s="217" t="s">
        <v>666</v>
      </c>
      <c r="C193" s="206" t="s">
        <v>487</v>
      </c>
      <c r="D193" s="244">
        <v>67.58</v>
      </c>
      <c r="E193" s="244">
        <v>67.58</v>
      </c>
      <c r="F193" s="218">
        <f t="shared" si="10"/>
        <v>0</v>
      </c>
      <c r="G193" s="214">
        <f t="shared" si="11"/>
        <v>0</v>
      </c>
      <c r="H193" s="215"/>
    </row>
    <row r="194" spans="1:8">
      <c r="A194" s="216" t="s">
        <v>667</v>
      </c>
      <c r="B194" s="217" t="s">
        <v>668</v>
      </c>
      <c r="C194" s="206" t="s">
        <v>487</v>
      </c>
      <c r="D194" s="244">
        <v>1.5509999999999999</v>
      </c>
      <c r="E194" s="244">
        <f>1.551</f>
        <v>1.5509999999999999</v>
      </c>
      <c r="F194" s="218">
        <f t="shared" si="10"/>
        <v>0</v>
      </c>
      <c r="G194" s="214">
        <f t="shared" si="11"/>
        <v>0</v>
      </c>
      <c r="H194" s="215"/>
    </row>
    <row r="195" spans="1:8">
      <c r="A195" s="216" t="s">
        <v>669</v>
      </c>
      <c r="B195" s="217" t="s">
        <v>670</v>
      </c>
      <c r="C195" s="206" t="s">
        <v>487</v>
      </c>
      <c r="D195" s="244">
        <v>9.0399999999999991</v>
      </c>
      <c r="E195" s="244">
        <v>9.0399999999999991</v>
      </c>
      <c r="F195" s="218">
        <f t="shared" si="10"/>
        <v>0</v>
      </c>
      <c r="G195" s="214">
        <f t="shared" si="11"/>
        <v>0</v>
      </c>
      <c r="H195" s="215"/>
    </row>
    <row r="196" spans="1:8">
      <c r="A196" s="216" t="s">
        <v>671</v>
      </c>
      <c r="B196" s="219" t="s">
        <v>672</v>
      </c>
      <c r="C196" s="206" t="s">
        <v>487</v>
      </c>
      <c r="D196" s="223"/>
      <c r="E196" s="223"/>
      <c r="F196" s="218">
        <f t="shared" si="10"/>
        <v>0</v>
      </c>
      <c r="G196" s="214">
        <f t="shared" si="11"/>
        <v>0</v>
      </c>
      <c r="H196" s="215"/>
    </row>
    <row r="197" spans="1:8">
      <c r="A197" s="216" t="s">
        <v>673</v>
      </c>
      <c r="B197" s="217" t="s">
        <v>674</v>
      </c>
      <c r="C197" s="206" t="s">
        <v>487</v>
      </c>
      <c r="D197" s="244">
        <v>6.8079999999999998</v>
      </c>
      <c r="E197" s="244">
        <v>6.8079999999999998</v>
      </c>
      <c r="F197" s="218">
        <f t="shared" si="10"/>
        <v>0</v>
      </c>
      <c r="G197" s="214">
        <f t="shared" si="11"/>
        <v>0</v>
      </c>
      <c r="H197" s="215"/>
    </row>
    <row r="198" spans="1:8">
      <c r="A198" s="216" t="s">
        <v>675</v>
      </c>
      <c r="B198" s="217" t="s">
        <v>676</v>
      </c>
      <c r="C198" s="206" t="s">
        <v>487</v>
      </c>
      <c r="D198" s="244">
        <v>9.2330000000000005</v>
      </c>
      <c r="E198" s="244">
        <v>9.2330000000000005</v>
      </c>
      <c r="F198" s="218">
        <f t="shared" si="10"/>
        <v>0</v>
      </c>
      <c r="G198" s="214">
        <f t="shared" si="11"/>
        <v>0</v>
      </c>
      <c r="H198" s="215"/>
    </row>
    <row r="199" spans="1:8">
      <c r="A199" s="216" t="s">
        <v>677</v>
      </c>
      <c r="B199" s="217" t="s">
        <v>678</v>
      </c>
      <c r="C199" s="206" t="s">
        <v>487</v>
      </c>
      <c r="D199" s="244">
        <v>20.04</v>
      </c>
      <c r="E199" s="244">
        <v>20.04</v>
      </c>
      <c r="F199" s="218">
        <f t="shared" si="10"/>
        <v>0</v>
      </c>
      <c r="G199" s="214">
        <f t="shared" si="11"/>
        <v>0</v>
      </c>
      <c r="H199" s="215"/>
    </row>
    <row r="200" spans="1:8" ht="31.5">
      <c r="A200" s="216" t="s">
        <v>679</v>
      </c>
      <c r="B200" s="217" t="s">
        <v>680</v>
      </c>
      <c r="C200" s="206" t="s">
        <v>487</v>
      </c>
      <c r="D200" s="223"/>
      <c r="E200" s="223"/>
      <c r="F200" s="218">
        <f t="shared" si="10"/>
        <v>0</v>
      </c>
      <c r="G200" s="214">
        <f t="shared" si="11"/>
        <v>0</v>
      </c>
      <c r="H200" s="215"/>
    </row>
    <row r="201" spans="1:8">
      <c r="A201" s="216" t="s">
        <v>681</v>
      </c>
      <c r="B201" s="217" t="s">
        <v>682</v>
      </c>
      <c r="C201" s="206" t="s">
        <v>487</v>
      </c>
      <c r="D201" s="223"/>
      <c r="E201" s="223"/>
      <c r="F201" s="218">
        <f t="shared" si="10"/>
        <v>0</v>
      </c>
      <c r="G201" s="214">
        <f t="shared" si="11"/>
        <v>0</v>
      </c>
      <c r="H201" s="215"/>
    </row>
    <row r="202" spans="1:8">
      <c r="A202" s="216" t="s">
        <v>683</v>
      </c>
      <c r="B202" s="215" t="s">
        <v>684</v>
      </c>
      <c r="C202" s="206" t="s">
        <v>487</v>
      </c>
      <c r="D202" s="223"/>
      <c r="E202" s="223"/>
      <c r="F202" s="218">
        <f t="shared" si="10"/>
        <v>0</v>
      </c>
      <c r="G202" s="214">
        <f t="shared" si="11"/>
        <v>0</v>
      </c>
      <c r="H202" s="215"/>
    </row>
    <row r="203" spans="1:8">
      <c r="A203" s="216" t="s">
        <v>685</v>
      </c>
      <c r="B203" s="217" t="s">
        <v>686</v>
      </c>
      <c r="C203" s="206" t="s">
        <v>487</v>
      </c>
      <c r="D203" s="223"/>
      <c r="E203" s="223"/>
      <c r="F203" s="218">
        <f t="shared" si="10"/>
        <v>0</v>
      </c>
      <c r="G203" s="214">
        <f t="shared" si="11"/>
        <v>0</v>
      </c>
      <c r="H203" s="215"/>
    </row>
    <row r="204" spans="1:8" ht="21">
      <c r="A204" s="216" t="s">
        <v>687</v>
      </c>
      <c r="B204" s="217" t="s">
        <v>688</v>
      </c>
      <c r="C204" s="206" t="s">
        <v>487</v>
      </c>
      <c r="D204" s="223"/>
      <c r="E204" s="223"/>
      <c r="F204" s="218">
        <f t="shared" si="10"/>
        <v>0</v>
      </c>
      <c r="G204" s="214">
        <f t="shared" si="11"/>
        <v>0</v>
      </c>
      <c r="H204" s="215"/>
    </row>
    <row r="205" spans="1:8" ht="21">
      <c r="A205" s="216" t="s">
        <v>689</v>
      </c>
      <c r="B205" s="219" t="s">
        <v>690</v>
      </c>
      <c r="C205" s="206" t="s">
        <v>487</v>
      </c>
      <c r="D205" s="223"/>
      <c r="E205" s="223"/>
      <c r="F205" s="218">
        <f t="shared" si="10"/>
        <v>0</v>
      </c>
      <c r="G205" s="214">
        <f t="shared" si="11"/>
        <v>0</v>
      </c>
      <c r="H205" s="215"/>
    </row>
    <row r="206" spans="1:8">
      <c r="A206" s="216" t="s">
        <v>691</v>
      </c>
      <c r="B206" s="220" t="s">
        <v>692</v>
      </c>
      <c r="C206" s="206" t="s">
        <v>487</v>
      </c>
      <c r="D206" s="223"/>
      <c r="E206" s="223"/>
      <c r="F206" s="218">
        <f t="shared" si="10"/>
        <v>0</v>
      </c>
      <c r="G206" s="214">
        <f t="shared" si="11"/>
        <v>0</v>
      </c>
      <c r="H206" s="215"/>
    </row>
    <row r="207" spans="1:8" ht="21">
      <c r="A207" s="216" t="s">
        <v>693</v>
      </c>
      <c r="B207" s="220" t="s">
        <v>694</v>
      </c>
      <c r="C207" s="206" t="s">
        <v>487</v>
      </c>
      <c r="D207" s="223"/>
      <c r="E207" s="223"/>
      <c r="F207" s="218">
        <f t="shared" si="10"/>
        <v>0</v>
      </c>
      <c r="G207" s="214">
        <f t="shared" si="11"/>
        <v>0</v>
      </c>
      <c r="H207" s="215"/>
    </row>
    <row r="208" spans="1:8">
      <c r="A208" s="216" t="s">
        <v>695</v>
      </c>
      <c r="B208" s="217" t="s">
        <v>696</v>
      </c>
      <c r="C208" s="206" t="s">
        <v>487</v>
      </c>
      <c r="D208" s="223"/>
      <c r="E208" s="223"/>
      <c r="F208" s="218">
        <f t="shared" si="10"/>
        <v>0</v>
      </c>
      <c r="G208" s="214">
        <f t="shared" si="11"/>
        <v>0</v>
      </c>
      <c r="H208" s="215"/>
    </row>
    <row r="209" spans="1:8">
      <c r="A209" s="216" t="s">
        <v>697</v>
      </c>
      <c r="B209" s="215" t="s">
        <v>698</v>
      </c>
      <c r="C209" s="206" t="s">
        <v>487</v>
      </c>
      <c r="D209" s="223"/>
      <c r="E209" s="223"/>
      <c r="F209" s="218">
        <f t="shared" si="10"/>
        <v>0</v>
      </c>
      <c r="G209" s="214">
        <f t="shared" si="11"/>
        <v>0</v>
      </c>
      <c r="H209" s="215"/>
    </row>
    <row r="210" spans="1:8">
      <c r="A210" s="216" t="s">
        <v>699</v>
      </c>
      <c r="B210" s="217" t="s">
        <v>700</v>
      </c>
      <c r="C210" s="206" t="s">
        <v>487</v>
      </c>
      <c r="D210" s="223"/>
      <c r="E210" s="223"/>
      <c r="F210" s="218">
        <f t="shared" si="10"/>
        <v>0</v>
      </c>
      <c r="G210" s="214">
        <f t="shared" si="11"/>
        <v>0</v>
      </c>
      <c r="H210" s="215"/>
    </row>
    <row r="211" spans="1:8">
      <c r="A211" s="216" t="s">
        <v>701</v>
      </c>
      <c r="B211" s="219" t="s">
        <v>702</v>
      </c>
      <c r="C211" s="206" t="s">
        <v>487</v>
      </c>
      <c r="D211" s="223"/>
      <c r="E211" s="223"/>
      <c r="F211" s="218">
        <f t="shared" si="10"/>
        <v>0</v>
      </c>
      <c r="G211" s="214">
        <f t="shared" si="11"/>
        <v>0</v>
      </c>
      <c r="H211" s="215"/>
    </row>
    <row r="212" spans="1:8">
      <c r="A212" s="216" t="s">
        <v>703</v>
      </c>
      <c r="B212" s="219" t="s">
        <v>704</v>
      </c>
      <c r="C212" s="206" t="s">
        <v>487</v>
      </c>
      <c r="D212" s="223"/>
      <c r="E212" s="223"/>
      <c r="F212" s="218">
        <f t="shared" si="10"/>
        <v>0</v>
      </c>
      <c r="G212" s="214">
        <f t="shared" si="11"/>
        <v>0</v>
      </c>
      <c r="H212" s="215"/>
    </row>
    <row r="213" spans="1:8" ht="21">
      <c r="A213" s="216" t="s">
        <v>705</v>
      </c>
      <c r="B213" s="219" t="s">
        <v>706</v>
      </c>
      <c r="C213" s="206" t="s">
        <v>487</v>
      </c>
      <c r="D213" s="223"/>
      <c r="E213" s="223"/>
      <c r="F213" s="218">
        <f t="shared" si="10"/>
        <v>0</v>
      </c>
      <c r="G213" s="214">
        <f t="shared" si="11"/>
        <v>0</v>
      </c>
      <c r="H213" s="215"/>
    </row>
    <row r="214" spans="1:8" ht="21">
      <c r="A214" s="216" t="s">
        <v>707</v>
      </c>
      <c r="B214" s="219" t="s">
        <v>708</v>
      </c>
      <c r="C214" s="206" t="s">
        <v>487</v>
      </c>
      <c r="D214" s="223"/>
      <c r="E214" s="223"/>
      <c r="F214" s="218">
        <f t="shared" si="10"/>
        <v>0</v>
      </c>
      <c r="G214" s="214">
        <f t="shared" si="11"/>
        <v>0</v>
      </c>
      <c r="H214" s="215"/>
    </row>
    <row r="215" spans="1:8" ht="21">
      <c r="A215" s="216" t="s">
        <v>709</v>
      </c>
      <c r="B215" s="219" t="s">
        <v>710</v>
      </c>
      <c r="C215" s="206" t="s">
        <v>487</v>
      </c>
      <c r="D215" s="223"/>
      <c r="E215" s="223"/>
      <c r="F215" s="218">
        <f t="shared" si="10"/>
        <v>0</v>
      </c>
      <c r="G215" s="214">
        <f t="shared" si="11"/>
        <v>0</v>
      </c>
      <c r="H215" s="215"/>
    </row>
    <row r="216" spans="1:8" ht="21">
      <c r="A216" s="216" t="s">
        <v>711</v>
      </c>
      <c r="B216" s="219" t="s">
        <v>712</v>
      </c>
      <c r="C216" s="206" t="s">
        <v>487</v>
      </c>
      <c r="D216" s="223"/>
      <c r="E216" s="223"/>
      <c r="F216" s="218">
        <f t="shared" si="10"/>
        <v>0</v>
      </c>
      <c r="G216" s="214">
        <f t="shared" si="11"/>
        <v>0</v>
      </c>
      <c r="H216" s="215"/>
    </row>
    <row r="217" spans="1:8">
      <c r="A217" s="216" t="s">
        <v>713</v>
      </c>
      <c r="B217" s="217" t="s">
        <v>714</v>
      </c>
      <c r="C217" s="206" t="s">
        <v>487</v>
      </c>
      <c r="D217" s="223"/>
      <c r="E217" s="223"/>
      <c r="F217" s="218">
        <f t="shared" si="10"/>
        <v>0</v>
      </c>
      <c r="G217" s="214">
        <f t="shared" si="11"/>
        <v>0</v>
      </c>
      <c r="H217" s="215"/>
    </row>
    <row r="218" spans="1:8" ht="21">
      <c r="A218" s="216" t="s">
        <v>715</v>
      </c>
      <c r="B218" s="217" t="s">
        <v>716</v>
      </c>
      <c r="C218" s="206" t="s">
        <v>487</v>
      </c>
      <c r="D218" s="223"/>
      <c r="E218" s="223"/>
      <c r="F218" s="218">
        <f t="shared" si="10"/>
        <v>0</v>
      </c>
      <c r="G218" s="214">
        <f t="shared" si="11"/>
        <v>0</v>
      </c>
      <c r="H218" s="215"/>
    </row>
    <row r="219" spans="1:8">
      <c r="A219" s="216" t="s">
        <v>717</v>
      </c>
      <c r="B219" s="217" t="s">
        <v>554</v>
      </c>
      <c r="C219" s="206" t="s">
        <v>617</v>
      </c>
      <c r="D219" s="223"/>
      <c r="E219" s="223"/>
      <c r="F219" s="218">
        <f t="shared" si="10"/>
        <v>0</v>
      </c>
      <c r="G219" s="214">
        <f t="shared" si="11"/>
        <v>0</v>
      </c>
      <c r="H219" s="215"/>
    </row>
    <row r="220" spans="1:8" ht="21">
      <c r="A220" s="216" t="s">
        <v>718</v>
      </c>
      <c r="B220" s="219" t="s">
        <v>719</v>
      </c>
      <c r="C220" s="206" t="s">
        <v>487</v>
      </c>
      <c r="D220" s="223"/>
      <c r="E220" s="223"/>
      <c r="F220" s="218">
        <f t="shared" si="10"/>
        <v>0</v>
      </c>
      <c r="G220" s="214">
        <f t="shared" si="11"/>
        <v>0</v>
      </c>
      <c r="H220" s="215"/>
    </row>
    <row r="221" spans="1:8">
      <c r="A221" s="216" t="s">
        <v>720</v>
      </c>
      <c r="B221" s="215" t="s">
        <v>721</v>
      </c>
      <c r="C221" s="206" t="s">
        <v>487</v>
      </c>
      <c r="D221" s="223"/>
      <c r="E221" s="223"/>
      <c r="F221" s="218">
        <f t="shared" si="10"/>
        <v>0</v>
      </c>
      <c r="G221" s="214">
        <f t="shared" si="11"/>
        <v>0</v>
      </c>
      <c r="H221" s="215"/>
    </row>
    <row r="222" spans="1:8">
      <c r="A222" s="216" t="s">
        <v>722</v>
      </c>
      <c r="B222" s="217" t="s">
        <v>723</v>
      </c>
      <c r="C222" s="206" t="s">
        <v>487</v>
      </c>
      <c r="D222" s="223"/>
      <c r="E222" s="223"/>
      <c r="F222" s="218">
        <f t="shared" si="10"/>
        <v>0</v>
      </c>
      <c r="G222" s="214">
        <f t="shared" si="11"/>
        <v>0</v>
      </c>
      <c r="H222" s="215"/>
    </row>
    <row r="223" spans="1:8">
      <c r="A223" s="216" t="s">
        <v>724</v>
      </c>
      <c r="B223" s="217" t="s">
        <v>725</v>
      </c>
      <c r="C223" s="206" t="s">
        <v>487</v>
      </c>
      <c r="D223" s="223"/>
      <c r="E223" s="223"/>
      <c r="F223" s="218">
        <f t="shared" si="10"/>
        <v>0</v>
      </c>
      <c r="G223" s="214">
        <f t="shared" si="11"/>
        <v>0</v>
      </c>
      <c r="H223" s="215"/>
    </row>
    <row r="224" spans="1:8">
      <c r="A224" s="216" t="s">
        <v>726</v>
      </c>
      <c r="B224" s="219" t="s">
        <v>727</v>
      </c>
      <c r="C224" s="206" t="s">
        <v>487</v>
      </c>
      <c r="D224" s="223"/>
      <c r="E224" s="223"/>
      <c r="F224" s="218">
        <f t="shared" si="10"/>
        <v>0</v>
      </c>
      <c r="G224" s="214">
        <f t="shared" si="11"/>
        <v>0</v>
      </c>
      <c r="H224" s="215"/>
    </row>
    <row r="225" spans="1:8">
      <c r="A225" s="216" t="s">
        <v>728</v>
      </c>
      <c r="B225" s="219" t="s">
        <v>729</v>
      </c>
      <c r="C225" s="206" t="s">
        <v>487</v>
      </c>
      <c r="D225" s="223"/>
      <c r="E225" s="223"/>
      <c r="F225" s="218">
        <f t="shared" si="10"/>
        <v>0</v>
      </c>
      <c r="G225" s="214">
        <f t="shared" si="11"/>
        <v>0</v>
      </c>
      <c r="H225" s="215"/>
    </row>
    <row r="226" spans="1:8">
      <c r="A226" s="216" t="s">
        <v>730</v>
      </c>
      <c r="B226" s="219" t="s">
        <v>731</v>
      </c>
      <c r="C226" s="206" t="s">
        <v>487</v>
      </c>
      <c r="D226" s="223"/>
      <c r="E226" s="223"/>
      <c r="F226" s="218">
        <f t="shared" si="10"/>
        <v>0</v>
      </c>
      <c r="G226" s="214">
        <f t="shared" si="11"/>
        <v>0</v>
      </c>
      <c r="H226" s="215"/>
    </row>
    <row r="227" spans="1:8">
      <c r="A227" s="216" t="s">
        <v>732</v>
      </c>
      <c r="B227" s="217" t="s">
        <v>733</v>
      </c>
      <c r="C227" s="206" t="s">
        <v>487</v>
      </c>
      <c r="D227" s="223"/>
      <c r="E227" s="223"/>
      <c r="F227" s="218">
        <f t="shared" si="10"/>
        <v>0</v>
      </c>
      <c r="G227" s="214">
        <f t="shared" si="11"/>
        <v>0</v>
      </c>
      <c r="H227" s="215"/>
    </row>
    <row r="228" spans="1:8" ht="21">
      <c r="A228" s="216" t="s">
        <v>734</v>
      </c>
      <c r="B228" s="217" t="s">
        <v>735</v>
      </c>
      <c r="C228" s="206" t="s">
        <v>487</v>
      </c>
      <c r="D228" s="223"/>
      <c r="E228" s="223"/>
      <c r="F228" s="218">
        <f t="shared" si="10"/>
        <v>0</v>
      </c>
      <c r="G228" s="214">
        <f t="shared" si="11"/>
        <v>0</v>
      </c>
      <c r="H228" s="215"/>
    </row>
    <row r="229" spans="1:8">
      <c r="A229" s="216" t="s">
        <v>736</v>
      </c>
      <c r="B229" s="219" t="s">
        <v>737</v>
      </c>
      <c r="C229" s="206" t="s">
        <v>487</v>
      </c>
      <c r="D229" s="223"/>
      <c r="E229" s="223"/>
      <c r="F229" s="218">
        <f t="shared" si="10"/>
        <v>0</v>
      </c>
      <c r="G229" s="214">
        <f t="shared" si="11"/>
        <v>0</v>
      </c>
      <c r="H229" s="215"/>
    </row>
    <row r="230" spans="1:8">
      <c r="A230" s="216" t="s">
        <v>738</v>
      </c>
      <c r="B230" s="219" t="s">
        <v>739</v>
      </c>
      <c r="C230" s="206" t="s">
        <v>487</v>
      </c>
      <c r="D230" s="223"/>
      <c r="E230" s="223"/>
      <c r="F230" s="218">
        <f t="shared" ref="F230:F293" si="12">E230-D230</f>
        <v>0</v>
      </c>
      <c r="G230" s="214">
        <f t="shared" ref="G230:G293" si="13">IFERROR(F230/D230,0)</f>
        <v>0</v>
      </c>
      <c r="H230" s="215"/>
    </row>
    <row r="231" spans="1:8">
      <c r="A231" s="216" t="s">
        <v>740</v>
      </c>
      <c r="B231" s="217" t="s">
        <v>741</v>
      </c>
      <c r="C231" s="206" t="s">
        <v>487</v>
      </c>
      <c r="D231" s="223"/>
      <c r="E231" s="223"/>
      <c r="F231" s="218">
        <f t="shared" si="12"/>
        <v>0</v>
      </c>
      <c r="G231" s="214">
        <f t="shared" si="13"/>
        <v>0</v>
      </c>
      <c r="H231" s="215"/>
    </row>
    <row r="232" spans="1:8">
      <c r="A232" s="216" t="s">
        <v>742</v>
      </c>
      <c r="B232" s="217" t="s">
        <v>743</v>
      </c>
      <c r="C232" s="206" t="s">
        <v>487</v>
      </c>
      <c r="D232" s="223"/>
      <c r="E232" s="223"/>
      <c r="F232" s="218">
        <f t="shared" si="12"/>
        <v>0</v>
      </c>
      <c r="G232" s="214">
        <f t="shared" si="13"/>
        <v>0</v>
      </c>
      <c r="H232" s="215"/>
    </row>
    <row r="233" spans="1:8">
      <c r="A233" s="216" t="s">
        <v>744</v>
      </c>
      <c r="B233" s="217" t="s">
        <v>745</v>
      </c>
      <c r="C233" s="206" t="s">
        <v>487</v>
      </c>
      <c r="D233" s="223"/>
      <c r="E233" s="223"/>
      <c r="F233" s="218">
        <f t="shared" si="12"/>
        <v>0</v>
      </c>
      <c r="G233" s="214">
        <f t="shared" si="13"/>
        <v>0</v>
      </c>
      <c r="H233" s="215"/>
    </row>
    <row r="234" spans="1:8">
      <c r="A234" s="216" t="s">
        <v>746</v>
      </c>
      <c r="B234" s="215" t="s">
        <v>747</v>
      </c>
      <c r="C234" s="206" t="s">
        <v>487</v>
      </c>
      <c r="D234" s="223"/>
      <c r="E234" s="223"/>
      <c r="F234" s="218">
        <f t="shared" si="12"/>
        <v>0</v>
      </c>
      <c r="G234" s="214">
        <f t="shared" si="13"/>
        <v>0</v>
      </c>
      <c r="H234" s="215"/>
    </row>
    <row r="235" spans="1:8">
      <c r="A235" s="216" t="s">
        <v>748</v>
      </c>
      <c r="B235" s="217" t="s">
        <v>749</v>
      </c>
      <c r="C235" s="206" t="s">
        <v>487</v>
      </c>
      <c r="D235" s="223"/>
      <c r="E235" s="223"/>
      <c r="F235" s="218">
        <f t="shared" si="12"/>
        <v>0</v>
      </c>
      <c r="G235" s="214">
        <f t="shared" si="13"/>
        <v>0</v>
      </c>
      <c r="H235" s="215"/>
    </row>
    <row r="236" spans="1:8">
      <c r="A236" s="216" t="s">
        <v>750</v>
      </c>
      <c r="B236" s="219" t="s">
        <v>727</v>
      </c>
      <c r="C236" s="206" t="s">
        <v>487</v>
      </c>
      <c r="D236" s="223"/>
      <c r="E236" s="223"/>
      <c r="F236" s="218">
        <f t="shared" si="12"/>
        <v>0</v>
      </c>
      <c r="G236" s="214">
        <f t="shared" si="13"/>
        <v>0</v>
      </c>
      <c r="H236" s="215"/>
    </row>
    <row r="237" spans="1:8">
      <c r="A237" s="216" t="s">
        <v>751</v>
      </c>
      <c r="B237" s="219" t="s">
        <v>729</v>
      </c>
      <c r="C237" s="206" t="s">
        <v>487</v>
      </c>
      <c r="D237" s="223"/>
      <c r="E237" s="223"/>
      <c r="F237" s="218">
        <f t="shared" si="12"/>
        <v>0</v>
      </c>
      <c r="G237" s="214">
        <f t="shared" si="13"/>
        <v>0</v>
      </c>
      <c r="H237" s="215"/>
    </row>
    <row r="238" spans="1:8">
      <c r="A238" s="216" t="s">
        <v>752</v>
      </c>
      <c r="B238" s="219" t="s">
        <v>731</v>
      </c>
      <c r="C238" s="206" t="s">
        <v>487</v>
      </c>
      <c r="D238" s="223"/>
      <c r="E238" s="223"/>
      <c r="F238" s="218">
        <f t="shared" si="12"/>
        <v>0</v>
      </c>
      <c r="G238" s="214">
        <f t="shared" si="13"/>
        <v>0</v>
      </c>
      <c r="H238" s="215"/>
    </row>
    <row r="239" spans="1:8">
      <c r="A239" s="216" t="s">
        <v>753</v>
      </c>
      <c r="B239" s="217" t="s">
        <v>614</v>
      </c>
      <c r="C239" s="206" t="s">
        <v>487</v>
      </c>
      <c r="D239" s="223"/>
      <c r="E239" s="223"/>
      <c r="F239" s="218">
        <f t="shared" si="12"/>
        <v>0</v>
      </c>
      <c r="G239" s="214">
        <f t="shared" si="13"/>
        <v>0</v>
      </c>
      <c r="H239" s="215"/>
    </row>
    <row r="240" spans="1:8">
      <c r="A240" s="216" t="s">
        <v>754</v>
      </c>
      <c r="B240" s="217" t="s">
        <v>755</v>
      </c>
      <c r="C240" s="206" t="s">
        <v>487</v>
      </c>
      <c r="D240" s="223"/>
      <c r="E240" s="223"/>
      <c r="F240" s="218">
        <f t="shared" si="12"/>
        <v>0</v>
      </c>
      <c r="G240" s="214">
        <f t="shared" si="13"/>
        <v>0</v>
      </c>
      <c r="H240" s="215"/>
    </row>
    <row r="241" spans="1:8" ht="21">
      <c r="A241" s="216" t="s">
        <v>756</v>
      </c>
      <c r="B241" s="215" t="s">
        <v>757</v>
      </c>
      <c r="C241" s="206" t="s">
        <v>487</v>
      </c>
      <c r="D241" s="245">
        <f>D166-D184</f>
        <v>2.9470000000000027</v>
      </c>
      <c r="E241" s="245">
        <f>E166-E184</f>
        <v>2.9470000000000027</v>
      </c>
      <c r="F241" s="218">
        <f t="shared" si="12"/>
        <v>0</v>
      </c>
      <c r="G241" s="214">
        <f t="shared" si="13"/>
        <v>0</v>
      </c>
      <c r="H241" s="215"/>
    </row>
    <row r="242" spans="1:8" ht="21">
      <c r="A242" s="216" t="s">
        <v>758</v>
      </c>
      <c r="B242" s="215" t="s">
        <v>759</v>
      </c>
      <c r="C242" s="206" t="s">
        <v>487</v>
      </c>
      <c r="D242" s="223">
        <f>D202-D209</f>
        <v>0</v>
      </c>
      <c r="E242" s="223">
        <f t="shared" ref="E242" si="14">E202-E209</f>
        <v>0</v>
      </c>
      <c r="F242" s="218">
        <f t="shared" si="12"/>
        <v>0</v>
      </c>
      <c r="G242" s="214">
        <f t="shared" si="13"/>
        <v>0</v>
      </c>
      <c r="H242" s="215"/>
    </row>
    <row r="243" spans="1:8">
      <c r="A243" s="216" t="s">
        <v>760</v>
      </c>
      <c r="B243" s="217" t="s">
        <v>761</v>
      </c>
      <c r="C243" s="206" t="s">
        <v>487</v>
      </c>
      <c r="D243" s="223"/>
      <c r="E243" s="223"/>
      <c r="F243" s="218">
        <f t="shared" si="12"/>
        <v>0</v>
      </c>
      <c r="G243" s="214">
        <f t="shared" si="13"/>
        <v>0</v>
      </c>
      <c r="H243" s="215"/>
    </row>
    <row r="244" spans="1:8">
      <c r="A244" s="216" t="s">
        <v>762</v>
      </c>
      <c r="B244" s="217" t="s">
        <v>763</v>
      </c>
      <c r="C244" s="206" t="s">
        <v>487</v>
      </c>
      <c r="D244" s="223"/>
      <c r="E244" s="223"/>
      <c r="F244" s="218">
        <f t="shared" si="12"/>
        <v>0</v>
      </c>
      <c r="G244" s="214">
        <f t="shared" si="13"/>
        <v>0</v>
      </c>
      <c r="H244" s="215"/>
    </row>
    <row r="245" spans="1:8" ht="21">
      <c r="A245" s="216" t="s">
        <v>764</v>
      </c>
      <c r="B245" s="215" t="s">
        <v>765</v>
      </c>
      <c r="C245" s="206" t="s">
        <v>487</v>
      </c>
      <c r="D245" s="223">
        <f>D221-D234</f>
        <v>0</v>
      </c>
      <c r="E245" s="223">
        <f t="shared" ref="E245" si="15">E221-E234</f>
        <v>0</v>
      </c>
      <c r="F245" s="218">
        <f t="shared" si="12"/>
        <v>0</v>
      </c>
      <c r="G245" s="214">
        <f t="shared" si="13"/>
        <v>0</v>
      </c>
      <c r="H245" s="215"/>
    </row>
    <row r="246" spans="1:8" ht="21">
      <c r="A246" s="216" t="s">
        <v>766</v>
      </c>
      <c r="B246" s="217" t="s">
        <v>767</v>
      </c>
      <c r="C246" s="206" t="s">
        <v>487</v>
      </c>
      <c r="D246" s="223"/>
      <c r="E246" s="223"/>
      <c r="F246" s="218">
        <f t="shared" si="12"/>
        <v>0</v>
      </c>
      <c r="G246" s="214">
        <f t="shared" si="13"/>
        <v>0</v>
      </c>
      <c r="H246" s="215"/>
    </row>
    <row r="247" spans="1:8" ht="21">
      <c r="A247" s="216" t="s">
        <v>768</v>
      </c>
      <c r="B247" s="217" t="s">
        <v>769</v>
      </c>
      <c r="C247" s="206" t="s">
        <v>487</v>
      </c>
      <c r="D247" s="223"/>
      <c r="E247" s="223"/>
      <c r="F247" s="218">
        <f t="shared" si="12"/>
        <v>0</v>
      </c>
      <c r="G247" s="214">
        <f t="shared" si="13"/>
        <v>0</v>
      </c>
      <c r="H247" s="215"/>
    </row>
    <row r="248" spans="1:8">
      <c r="A248" s="216" t="s">
        <v>770</v>
      </c>
      <c r="B248" s="215" t="s">
        <v>771</v>
      </c>
      <c r="C248" s="206" t="s">
        <v>487</v>
      </c>
      <c r="D248" s="223"/>
      <c r="E248" s="223"/>
      <c r="F248" s="218">
        <f t="shared" si="12"/>
        <v>0</v>
      </c>
      <c r="G248" s="214">
        <f t="shared" si="13"/>
        <v>0</v>
      </c>
      <c r="H248" s="215"/>
    </row>
    <row r="249" spans="1:8" ht="21">
      <c r="A249" s="216" t="s">
        <v>772</v>
      </c>
      <c r="B249" s="215" t="s">
        <v>773</v>
      </c>
      <c r="C249" s="206" t="s">
        <v>487</v>
      </c>
      <c r="D249" s="223">
        <f>D241+D242+D245+D248</f>
        <v>2.9470000000000027</v>
      </c>
      <c r="E249" s="223">
        <f t="shared" ref="E249" si="16">E241+E242+E245+E248</f>
        <v>2.9470000000000027</v>
      </c>
      <c r="F249" s="218">
        <f t="shared" si="12"/>
        <v>0</v>
      </c>
      <c r="G249" s="214">
        <f t="shared" si="13"/>
        <v>0</v>
      </c>
      <c r="H249" s="215"/>
    </row>
    <row r="250" spans="1:8">
      <c r="A250" s="216" t="s">
        <v>774</v>
      </c>
      <c r="B250" s="215" t="s">
        <v>775</v>
      </c>
      <c r="C250" s="206" t="s">
        <v>487</v>
      </c>
      <c r="D250" s="244">
        <v>1.331</v>
      </c>
      <c r="E250" s="244">
        <v>1.331</v>
      </c>
      <c r="F250" s="218">
        <f t="shared" si="12"/>
        <v>0</v>
      </c>
      <c r="G250" s="214">
        <f t="shared" si="13"/>
        <v>0</v>
      </c>
      <c r="H250" s="215"/>
    </row>
    <row r="251" spans="1:8">
      <c r="A251" s="216" t="s">
        <v>776</v>
      </c>
      <c r="B251" s="215" t="s">
        <v>777</v>
      </c>
      <c r="C251" s="206" t="s">
        <v>487</v>
      </c>
      <c r="D251" s="245">
        <f>D250+D166-D184</f>
        <v>4.2779999999999916</v>
      </c>
      <c r="E251" s="245">
        <f>E250+E166-E184</f>
        <v>4.2779999999999916</v>
      </c>
      <c r="F251" s="218">
        <f t="shared" si="12"/>
        <v>0</v>
      </c>
      <c r="G251" s="214">
        <f t="shared" si="13"/>
        <v>0</v>
      </c>
      <c r="H251" s="215"/>
    </row>
    <row r="252" spans="1:8">
      <c r="A252" s="216" t="s">
        <v>778</v>
      </c>
      <c r="B252" s="215" t="s">
        <v>554</v>
      </c>
      <c r="C252" s="206" t="s">
        <v>617</v>
      </c>
      <c r="D252" s="223"/>
      <c r="E252" s="223"/>
      <c r="F252" s="218">
        <f t="shared" si="12"/>
        <v>0</v>
      </c>
      <c r="G252" s="214">
        <f t="shared" si="13"/>
        <v>0</v>
      </c>
      <c r="H252" s="215"/>
    </row>
    <row r="253" spans="1:8" ht="21">
      <c r="A253" s="216" t="s">
        <v>779</v>
      </c>
      <c r="B253" s="217" t="s">
        <v>780</v>
      </c>
      <c r="C253" s="206" t="s">
        <v>487</v>
      </c>
      <c r="D253" s="244">
        <v>248.90799999999999</v>
      </c>
      <c r="E253" s="223">
        <f>E264+E280+E268</f>
        <v>248.90799999999999</v>
      </c>
      <c r="F253" s="218">
        <f t="shared" si="12"/>
        <v>0</v>
      </c>
      <c r="G253" s="214">
        <f t="shared" si="13"/>
        <v>0</v>
      </c>
      <c r="H253" s="215"/>
    </row>
    <row r="254" spans="1:8" ht="21">
      <c r="A254" s="216" t="s">
        <v>781</v>
      </c>
      <c r="B254" s="219" t="s">
        <v>782</v>
      </c>
      <c r="C254" s="206" t="s">
        <v>487</v>
      </c>
      <c r="D254" s="223"/>
      <c r="E254" s="223"/>
      <c r="F254" s="218">
        <f t="shared" si="12"/>
        <v>0</v>
      </c>
      <c r="G254" s="214">
        <f t="shared" si="13"/>
        <v>0</v>
      </c>
      <c r="H254" s="215"/>
    </row>
    <row r="255" spans="1:8">
      <c r="A255" s="216" t="s">
        <v>783</v>
      </c>
      <c r="B255" s="220" t="s">
        <v>784</v>
      </c>
      <c r="C255" s="206" t="s">
        <v>487</v>
      </c>
      <c r="D255" s="223"/>
      <c r="E255" s="223"/>
      <c r="F255" s="218">
        <f t="shared" si="12"/>
        <v>0</v>
      </c>
      <c r="G255" s="214">
        <f t="shared" si="13"/>
        <v>0</v>
      </c>
      <c r="H255" s="215"/>
    </row>
    <row r="256" spans="1:8" ht="21">
      <c r="A256" s="216" t="s">
        <v>785</v>
      </c>
      <c r="B256" s="220" t="s">
        <v>489</v>
      </c>
      <c r="C256" s="206" t="s">
        <v>487</v>
      </c>
      <c r="D256" s="223"/>
      <c r="E256" s="223"/>
      <c r="F256" s="218">
        <f t="shared" si="12"/>
        <v>0</v>
      </c>
      <c r="G256" s="214">
        <f t="shared" si="13"/>
        <v>0</v>
      </c>
      <c r="H256" s="215"/>
    </row>
    <row r="257" spans="1:8">
      <c r="A257" s="216" t="s">
        <v>786</v>
      </c>
      <c r="B257" s="221" t="s">
        <v>784</v>
      </c>
      <c r="C257" s="206" t="s">
        <v>487</v>
      </c>
      <c r="D257" s="223"/>
      <c r="E257" s="223"/>
      <c r="F257" s="218">
        <f t="shared" si="12"/>
        <v>0</v>
      </c>
      <c r="G257" s="214">
        <f t="shared" si="13"/>
        <v>0</v>
      </c>
      <c r="H257" s="215"/>
    </row>
    <row r="258" spans="1:8" ht="21">
      <c r="A258" s="216" t="s">
        <v>787</v>
      </c>
      <c r="B258" s="220" t="s">
        <v>490</v>
      </c>
      <c r="C258" s="206" t="s">
        <v>487</v>
      </c>
      <c r="D258" s="223"/>
      <c r="E258" s="223"/>
      <c r="F258" s="218">
        <f t="shared" si="12"/>
        <v>0</v>
      </c>
      <c r="G258" s="214">
        <f t="shared" si="13"/>
        <v>0</v>
      </c>
      <c r="H258" s="215"/>
    </row>
    <row r="259" spans="1:8">
      <c r="A259" s="216" t="s">
        <v>788</v>
      </c>
      <c r="B259" s="221" t="s">
        <v>784</v>
      </c>
      <c r="C259" s="206" t="s">
        <v>487</v>
      </c>
      <c r="D259" s="223"/>
      <c r="E259" s="223"/>
      <c r="F259" s="218">
        <f t="shared" si="12"/>
        <v>0</v>
      </c>
      <c r="G259" s="214">
        <f t="shared" si="13"/>
        <v>0</v>
      </c>
      <c r="H259" s="215"/>
    </row>
    <row r="260" spans="1:8" ht="31.5">
      <c r="A260" s="216" t="s">
        <v>789</v>
      </c>
      <c r="B260" s="220" t="s">
        <v>491</v>
      </c>
      <c r="C260" s="206" t="s">
        <v>487</v>
      </c>
      <c r="D260" s="223"/>
      <c r="E260" s="223"/>
      <c r="F260" s="218">
        <f t="shared" si="12"/>
        <v>0</v>
      </c>
      <c r="G260" s="214">
        <f t="shared" si="13"/>
        <v>0</v>
      </c>
      <c r="H260" s="215"/>
    </row>
    <row r="261" spans="1:8">
      <c r="A261" s="216" t="s">
        <v>790</v>
      </c>
      <c r="B261" s="221" t="s">
        <v>784</v>
      </c>
      <c r="C261" s="206" t="s">
        <v>487</v>
      </c>
      <c r="D261" s="223"/>
      <c r="E261" s="223"/>
      <c r="F261" s="218">
        <f t="shared" si="12"/>
        <v>0</v>
      </c>
      <c r="G261" s="214">
        <f t="shared" si="13"/>
        <v>0</v>
      </c>
      <c r="H261" s="215"/>
    </row>
    <row r="262" spans="1:8">
      <c r="A262" s="216" t="s">
        <v>791</v>
      </c>
      <c r="B262" s="219" t="s">
        <v>792</v>
      </c>
      <c r="C262" s="206" t="s">
        <v>487</v>
      </c>
      <c r="D262" s="223"/>
      <c r="E262" s="223"/>
      <c r="F262" s="218">
        <f t="shared" si="12"/>
        <v>0</v>
      </c>
      <c r="G262" s="214">
        <f t="shared" si="13"/>
        <v>0</v>
      </c>
      <c r="H262" s="215"/>
    </row>
    <row r="263" spans="1:8">
      <c r="A263" s="216" t="s">
        <v>793</v>
      </c>
      <c r="B263" s="220" t="s">
        <v>784</v>
      </c>
      <c r="C263" s="206" t="s">
        <v>487</v>
      </c>
      <c r="D263" s="223"/>
      <c r="E263" s="223"/>
      <c r="F263" s="218">
        <f t="shared" si="12"/>
        <v>0</v>
      </c>
      <c r="G263" s="214">
        <f t="shared" si="13"/>
        <v>0</v>
      </c>
      <c r="H263" s="215"/>
    </row>
    <row r="264" spans="1:8">
      <c r="A264" s="216" t="s">
        <v>794</v>
      </c>
      <c r="B264" s="219" t="s">
        <v>795</v>
      </c>
      <c r="C264" s="206" t="s">
        <v>487</v>
      </c>
      <c r="D264" s="244">
        <v>125.81100000000001</v>
      </c>
      <c r="E264" s="244">
        <v>249.75899999999999</v>
      </c>
      <c r="F264" s="218">
        <f t="shared" si="12"/>
        <v>123.94799999999998</v>
      </c>
      <c r="G264" s="214">
        <f t="shared" si="13"/>
        <v>0.98519207382502305</v>
      </c>
      <c r="H264" s="215"/>
    </row>
    <row r="265" spans="1:8">
      <c r="A265" s="216" t="s">
        <v>796</v>
      </c>
      <c r="B265" s="220" t="s">
        <v>784</v>
      </c>
      <c r="C265" s="206" t="s">
        <v>487</v>
      </c>
      <c r="D265" s="223"/>
      <c r="E265" s="223"/>
      <c r="F265" s="218">
        <f t="shared" si="12"/>
        <v>0</v>
      </c>
      <c r="G265" s="214">
        <f t="shared" si="13"/>
        <v>0</v>
      </c>
      <c r="H265" s="215"/>
    </row>
    <row r="266" spans="1:8" ht="21">
      <c r="A266" s="216" t="s">
        <v>797</v>
      </c>
      <c r="B266" s="219" t="s">
        <v>798</v>
      </c>
      <c r="C266" s="206" t="s">
        <v>487</v>
      </c>
      <c r="D266" s="223"/>
      <c r="E266" s="223"/>
      <c r="F266" s="218">
        <f t="shared" si="12"/>
        <v>0</v>
      </c>
      <c r="G266" s="214">
        <f t="shared" si="13"/>
        <v>0</v>
      </c>
      <c r="H266" s="215"/>
    </row>
    <row r="267" spans="1:8">
      <c r="A267" s="216" t="s">
        <v>799</v>
      </c>
      <c r="B267" s="220" t="s">
        <v>784</v>
      </c>
      <c r="C267" s="206" t="s">
        <v>487</v>
      </c>
      <c r="D267" s="223"/>
      <c r="E267" s="223"/>
      <c r="F267" s="218">
        <f t="shared" si="12"/>
        <v>0</v>
      </c>
      <c r="G267" s="214">
        <f t="shared" si="13"/>
        <v>0</v>
      </c>
      <c r="H267" s="215"/>
    </row>
    <row r="268" spans="1:8">
      <c r="A268" s="216" t="s">
        <v>800</v>
      </c>
      <c r="B268" s="219" t="s">
        <v>801</v>
      </c>
      <c r="C268" s="206" t="s">
        <v>487</v>
      </c>
      <c r="D268" s="223"/>
      <c r="E268" s="244">
        <v>-2.8340000000000001</v>
      </c>
      <c r="F268" s="218">
        <f t="shared" si="12"/>
        <v>-2.8340000000000001</v>
      </c>
      <c r="G268" s="214">
        <f t="shared" si="13"/>
        <v>0</v>
      </c>
      <c r="H268" s="215"/>
    </row>
    <row r="269" spans="1:8">
      <c r="A269" s="216" t="s">
        <v>802</v>
      </c>
      <c r="B269" s="220" t="s">
        <v>784</v>
      </c>
      <c r="C269" s="206" t="s">
        <v>487</v>
      </c>
      <c r="D269" s="223"/>
      <c r="E269" s="223"/>
      <c r="F269" s="218">
        <f t="shared" si="12"/>
        <v>0</v>
      </c>
      <c r="G269" s="214">
        <f t="shared" si="13"/>
        <v>0</v>
      </c>
      <c r="H269" s="215"/>
    </row>
    <row r="270" spans="1:8">
      <c r="A270" s="216" t="s">
        <v>803</v>
      </c>
      <c r="B270" s="219" t="s">
        <v>804</v>
      </c>
      <c r="C270" s="206" t="s">
        <v>487</v>
      </c>
      <c r="D270" s="223"/>
      <c r="E270" s="223"/>
      <c r="F270" s="218">
        <f t="shared" si="12"/>
        <v>0</v>
      </c>
      <c r="G270" s="214">
        <f t="shared" si="13"/>
        <v>0</v>
      </c>
      <c r="H270" s="215"/>
    </row>
    <row r="271" spans="1:8">
      <c r="A271" s="216" t="s">
        <v>805</v>
      </c>
      <c r="B271" s="220" t="s">
        <v>784</v>
      </c>
      <c r="C271" s="206" t="s">
        <v>487</v>
      </c>
      <c r="D271" s="223"/>
      <c r="E271" s="223"/>
      <c r="F271" s="218">
        <f t="shared" si="12"/>
        <v>0</v>
      </c>
      <c r="G271" s="214">
        <f t="shared" si="13"/>
        <v>0</v>
      </c>
      <c r="H271" s="215"/>
    </row>
    <row r="272" spans="1:8">
      <c r="A272" s="216" t="s">
        <v>803</v>
      </c>
      <c r="B272" s="219" t="s">
        <v>806</v>
      </c>
      <c r="C272" s="206" t="s">
        <v>487</v>
      </c>
      <c r="D272" s="223"/>
      <c r="E272" s="223"/>
      <c r="F272" s="218">
        <f t="shared" si="12"/>
        <v>0</v>
      </c>
      <c r="G272" s="214">
        <f t="shared" si="13"/>
        <v>0</v>
      </c>
      <c r="H272" s="215"/>
    </row>
    <row r="273" spans="1:8">
      <c r="A273" s="216" t="s">
        <v>807</v>
      </c>
      <c r="B273" s="220" t="s">
        <v>784</v>
      </c>
      <c r="C273" s="206" t="s">
        <v>487</v>
      </c>
      <c r="D273" s="223"/>
      <c r="E273" s="223"/>
      <c r="F273" s="218">
        <f t="shared" si="12"/>
        <v>0</v>
      </c>
      <c r="G273" s="214">
        <f t="shared" si="13"/>
        <v>0</v>
      </c>
      <c r="H273" s="215"/>
    </row>
    <row r="274" spans="1:8" ht="21">
      <c r="A274" s="216" t="s">
        <v>808</v>
      </c>
      <c r="B274" s="219" t="s">
        <v>809</v>
      </c>
      <c r="C274" s="206" t="s">
        <v>487</v>
      </c>
      <c r="D274" s="223"/>
      <c r="E274" s="223"/>
      <c r="F274" s="218">
        <f t="shared" si="12"/>
        <v>0</v>
      </c>
      <c r="G274" s="214">
        <f t="shared" si="13"/>
        <v>0</v>
      </c>
      <c r="H274" s="215"/>
    </row>
    <row r="275" spans="1:8">
      <c r="A275" s="216" t="s">
        <v>810</v>
      </c>
      <c r="B275" s="220" t="s">
        <v>784</v>
      </c>
      <c r="C275" s="206" t="s">
        <v>487</v>
      </c>
      <c r="D275" s="223"/>
      <c r="E275" s="223"/>
      <c r="F275" s="218">
        <f t="shared" si="12"/>
        <v>0</v>
      </c>
      <c r="G275" s="214">
        <f t="shared" si="13"/>
        <v>0</v>
      </c>
      <c r="H275" s="215"/>
    </row>
    <row r="276" spans="1:8">
      <c r="A276" s="216" t="s">
        <v>811</v>
      </c>
      <c r="B276" s="220" t="s">
        <v>504</v>
      </c>
      <c r="C276" s="206" t="s">
        <v>487</v>
      </c>
      <c r="D276" s="223"/>
      <c r="E276" s="223"/>
      <c r="F276" s="218">
        <f t="shared" si="12"/>
        <v>0</v>
      </c>
      <c r="G276" s="214">
        <f t="shared" si="13"/>
        <v>0</v>
      </c>
      <c r="H276" s="215"/>
    </row>
    <row r="277" spans="1:8">
      <c r="A277" s="216" t="s">
        <v>812</v>
      </c>
      <c r="B277" s="221" t="s">
        <v>784</v>
      </c>
      <c r="C277" s="206" t="s">
        <v>487</v>
      </c>
      <c r="D277" s="223"/>
      <c r="E277" s="223"/>
      <c r="F277" s="218">
        <f t="shared" si="12"/>
        <v>0</v>
      </c>
      <c r="G277" s="214">
        <f t="shared" si="13"/>
        <v>0</v>
      </c>
      <c r="H277" s="215"/>
    </row>
    <row r="278" spans="1:8">
      <c r="A278" s="216" t="s">
        <v>813</v>
      </c>
      <c r="B278" s="220" t="s">
        <v>506</v>
      </c>
      <c r="C278" s="206" t="s">
        <v>487</v>
      </c>
      <c r="D278" s="223"/>
      <c r="E278" s="223"/>
      <c r="F278" s="218">
        <f t="shared" si="12"/>
        <v>0</v>
      </c>
      <c r="G278" s="214">
        <f t="shared" si="13"/>
        <v>0</v>
      </c>
      <c r="H278" s="215"/>
    </row>
    <row r="279" spans="1:8">
      <c r="A279" s="216" t="s">
        <v>814</v>
      </c>
      <c r="B279" s="221" t="s">
        <v>784</v>
      </c>
      <c r="C279" s="206" t="s">
        <v>487</v>
      </c>
      <c r="D279" s="223"/>
      <c r="E279" s="223"/>
      <c r="F279" s="218">
        <f t="shared" si="12"/>
        <v>0</v>
      </c>
      <c r="G279" s="214">
        <f t="shared" si="13"/>
        <v>0</v>
      </c>
      <c r="H279" s="215"/>
    </row>
    <row r="280" spans="1:8">
      <c r="A280" s="216" t="s">
        <v>815</v>
      </c>
      <c r="B280" s="219" t="s">
        <v>816</v>
      </c>
      <c r="C280" s="206" t="s">
        <v>487</v>
      </c>
      <c r="D280" s="244">
        <v>1.4950000000000001</v>
      </c>
      <c r="E280" s="244">
        <v>1.9830000000000001</v>
      </c>
      <c r="F280" s="218">
        <f t="shared" si="12"/>
        <v>0.48799999999999999</v>
      </c>
      <c r="G280" s="214">
        <f t="shared" si="13"/>
        <v>0.32642140468227421</v>
      </c>
      <c r="H280" s="215"/>
    </row>
    <row r="281" spans="1:8">
      <c r="A281" s="216" t="s">
        <v>817</v>
      </c>
      <c r="B281" s="220" t="s">
        <v>784</v>
      </c>
      <c r="C281" s="206" t="s">
        <v>487</v>
      </c>
      <c r="D281" s="223"/>
      <c r="E281" s="223"/>
      <c r="F281" s="218">
        <f t="shared" si="12"/>
        <v>0</v>
      </c>
      <c r="G281" s="214">
        <f t="shared" si="13"/>
        <v>0</v>
      </c>
      <c r="H281" s="215"/>
    </row>
    <row r="282" spans="1:8" ht="21">
      <c r="A282" s="216" t="s">
        <v>818</v>
      </c>
      <c r="B282" s="217" t="s">
        <v>819</v>
      </c>
      <c r="C282" s="206" t="s">
        <v>487</v>
      </c>
      <c r="D282" s="223">
        <f>D283+D285+D290+D292+D294+D296+D298+D300+D302</f>
        <v>187.23899999999998</v>
      </c>
      <c r="E282" s="223">
        <f>E283+E285+E290+E292+E294+E296+E298+E300+E302</f>
        <v>219.751</v>
      </c>
      <c r="F282" s="218">
        <f t="shared" si="12"/>
        <v>32.512000000000029</v>
      </c>
      <c r="G282" s="214">
        <f t="shared" si="13"/>
        <v>0.17363903887544813</v>
      </c>
      <c r="H282" s="215"/>
    </row>
    <row r="283" spans="1:8">
      <c r="A283" s="216" t="s">
        <v>820</v>
      </c>
      <c r="B283" s="219" t="s">
        <v>821</v>
      </c>
      <c r="C283" s="206" t="s">
        <v>487</v>
      </c>
      <c r="D283" s="223"/>
      <c r="E283" s="223"/>
      <c r="F283" s="218">
        <f t="shared" si="12"/>
        <v>0</v>
      </c>
      <c r="G283" s="214">
        <f t="shared" si="13"/>
        <v>0</v>
      </c>
      <c r="H283" s="215"/>
    </row>
    <row r="284" spans="1:8">
      <c r="A284" s="216" t="s">
        <v>822</v>
      </c>
      <c r="B284" s="220" t="s">
        <v>784</v>
      </c>
      <c r="C284" s="206" t="s">
        <v>487</v>
      </c>
      <c r="D284" s="223"/>
      <c r="E284" s="223"/>
      <c r="F284" s="218">
        <f t="shared" si="12"/>
        <v>0</v>
      </c>
      <c r="G284" s="214">
        <f t="shared" si="13"/>
        <v>0</v>
      </c>
      <c r="H284" s="215"/>
    </row>
    <row r="285" spans="1:8">
      <c r="A285" s="216" t="s">
        <v>823</v>
      </c>
      <c r="B285" s="219" t="s">
        <v>824</v>
      </c>
      <c r="C285" s="206" t="s">
        <v>487</v>
      </c>
      <c r="D285" s="223"/>
      <c r="E285" s="223"/>
      <c r="F285" s="218">
        <f t="shared" si="12"/>
        <v>0</v>
      </c>
      <c r="G285" s="214">
        <f t="shared" si="13"/>
        <v>0</v>
      </c>
      <c r="H285" s="215"/>
    </row>
    <row r="286" spans="1:8">
      <c r="A286" s="216" t="s">
        <v>825</v>
      </c>
      <c r="B286" s="220" t="s">
        <v>654</v>
      </c>
      <c r="C286" s="206" t="s">
        <v>487</v>
      </c>
      <c r="D286" s="223"/>
      <c r="E286" s="223"/>
      <c r="F286" s="218">
        <f t="shared" si="12"/>
        <v>0</v>
      </c>
      <c r="G286" s="214">
        <f t="shared" si="13"/>
        <v>0</v>
      </c>
      <c r="H286" s="215"/>
    </row>
    <row r="287" spans="1:8">
      <c r="A287" s="216" t="s">
        <v>826</v>
      </c>
      <c r="B287" s="221" t="s">
        <v>784</v>
      </c>
      <c r="C287" s="206" t="s">
        <v>487</v>
      </c>
      <c r="D287" s="223"/>
      <c r="E287" s="223"/>
      <c r="F287" s="218">
        <f t="shared" si="12"/>
        <v>0</v>
      </c>
      <c r="G287" s="214">
        <f t="shared" si="13"/>
        <v>0</v>
      </c>
      <c r="H287" s="215"/>
    </row>
    <row r="288" spans="1:8">
      <c r="A288" s="216" t="s">
        <v>827</v>
      </c>
      <c r="B288" s="220" t="s">
        <v>828</v>
      </c>
      <c r="C288" s="206" t="s">
        <v>487</v>
      </c>
      <c r="D288" s="223"/>
      <c r="E288" s="223"/>
      <c r="F288" s="218">
        <f t="shared" si="12"/>
        <v>0</v>
      </c>
      <c r="G288" s="214">
        <f t="shared" si="13"/>
        <v>0</v>
      </c>
      <c r="H288" s="215"/>
    </row>
    <row r="289" spans="1:8">
      <c r="A289" s="216" t="s">
        <v>829</v>
      </c>
      <c r="B289" s="221" t="s">
        <v>784</v>
      </c>
      <c r="C289" s="206" t="s">
        <v>487</v>
      </c>
      <c r="D289" s="223"/>
      <c r="E289" s="223"/>
      <c r="F289" s="218">
        <f t="shared" si="12"/>
        <v>0</v>
      </c>
      <c r="G289" s="214">
        <f t="shared" si="13"/>
        <v>0</v>
      </c>
      <c r="H289" s="215"/>
    </row>
    <row r="290" spans="1:8" ht="31.5">
      <c r="A290" s="216" t="s">
        <v>830</v>
      </c>
      <c r="B290" s="219" t="s">
        <v>831</v>
      </c>
      <c r="C290" s="206" t="s">
        <v>487</v>
      </c>
      <c r="D290" s="223"/>
      <c r="E290" s="223"/>
      <c r="F290" s="218">
        <f t="shared" si="12"/>
        <v>0</v>
      </c>
      <c r="G290" s="214">
        <f t="shared" si="13"/>
        <v>0</v>
      </c>
      <c r="H290" s="215"/>
    </row>
    <row r="291" spans="1:8">
      <c r="A291" s="216" t="s">
        <v>832</v>
      </c>
      <c r="B291" s="220" t="s">
        <v>784</v>
      </c>
      <c r="C291" s="206" t="s">
        <v>487</v>
      </c>
      <c r="D291" s="223"/>
      <c r="E291" s="223"/>
      <c r="F291" s="218">
        <f t="shared" si="12"/>
        <v>0</v>
      </c>
      <c r="G291" s="214">
        <f t="shared" si="13"/>
        <v>0</v>
      </c>
      <c r="H291" s="215"/>
    </row>
    <row r="292" spans="1:8">
      <c r="A292" s="216" t="s">
        <v>833</v>
      </c>
      <c r="B292" s="219" t="s">
        <v>834</v>
      </c>
      <c r="C292" s="206" t="s">
        <v>487</v>
      </c>
      <c r="D292" s="244">
        <v>9.1199999999999992</v>
      </c>
      <c r="E292" s="244">
        <v>11.984999999999999</v>
      </c>
      <c r="F292" s="218">
        <f t="shared" si="12"/>
        <v>2.8650000000000002</v>
      </c>
      <c r="G292" s="214">
        <f t="shared" si="13"/>
        <v>0.31414473684210531</v>
      </c>
      <c r="H292" s="215"/>
    </row>
    <row r="293" spans="1:8">
      <c r="A293" s="216" t="s">
        <v>835</v>
      </c>
      <c r="B293" s="220" t="s">
        <v>784</v>
      </c>
      <c r="C293" s="206" t="s">
        <v>487</v>
      </c>
      <c r="D293" s="223"/>
      <c r="E293" s="223"/>
      <c r="F293" s="218">
        <f t="shared" si="12"/>
        <v>0</v>
      </c>
      <c r="G293" s="214">
        <f t="shared" si="13"/>
        <v>0</v>
      </c>
      <c r="H293" s="215"/>
    </row>
    <row r="294" spans="1:8">
      <c r="A294" s="216" t="s">
        <v>836</v>
      </c>
      <c r="B294" s="219" t="s">
        <v>837</v>
      </c>
      <c r="C294" s="206" t="s">
        <v>487</v>
      </c>
      <c r="D294" s="244">
        <v>8.5449999999999999</v>
      </c>
      <c r="E294" s="244">
        <v>4.8159999999999998</v>
      </c>
      <c r="F294" s="218">
        <f t="shared" ref="F294:F316" si="17">E294-D294</f>
        <v>-3.7290000000000001</v>
      </c>
      <c r="G294" s="214">
        <f t="shared" ref="G294:G316" si="18">IFERROR(F294/D294,0)</f>
        <v>-0.43639555295494442</v>
      </c>
      <c r="H294" s="215"/>
    </row>
    <row r="295" spans="1:8">
      <c r="A295" s="216" t="s">
        <v>838</v>
      </c>
      <c r="B295" s="220" t="s">
        <v>784</v>
      </c>
      <c r="C295" s="206" t="s">
        <v>487</v>
      </c>
      <c r="D295" s="223"/>
      <c r="E295" s="223"/>
      <c r="F295" s="218">
        <f t="shared" si="17"/>
        <v>0</v>
      </c>
      <c r="G295" s="214">
        <f t="shared" si="18"/>
        <v>0</v>
      </c>
      <c r="H295" s="215"/>
    </row>
    <row r="296" spans="1:8">
      <c r="A296" s="216" t="s">
        <v>839</v>
      </c>
      <c r="B296" s="219" t="s">
        <v>840</v>
      </c>
      <c r="C296" s="206" t="s">
        <v>487</v>
      </c>
      <c r="D296" s="244">
        <v>74.12</v>
      </c>
      <c r="E296" s="244">
        <f>27.824+49.85</f>
        <v>77.674000000000007</v>
      </c>
      <c r="F296" s="218">
        <f t="shared" si="17"/>
        <v>3.554000000000002</v>
      </c>
      <c r="G296" s="214">
        <f t="shared" si="18"/>
        <v>4.7949271451699971E-2</v>
      </c>
      <c r="H296" s="215"/>
    </row>
    <row r="297" spans="1:8">
      <c r="A297" s="216" t="s">
        <v>841</v>
      </c>
      <c r="B297" s="220" t="s">
        <v>784</v>
      </c>
      <c r="C297" s="206" t="s">
        <v>487</v>
      </c>
      <c r="D297" s="223"/>
      <c r="E297" s="223"/>
      <c r="F297" s="218">
        <f t="shared" si="17"/>
        <v>0</v>
      </c>
      <c r="G297" s="214">
        <f t="shared" si="18"/>
        <v>0</v>
      </c>
      <c r="H297" s="215"/>
    </row>
    <row r="298" spans="1:8">
      <c r="A298" s="216" t="s">
        <v>842</v>
      </c>
      <c r="B298" s="219" t="s">
        <v>843</v>
      </c>
      <c r="C298" s="206" t="s">
        <v>487</v>
      </c>
      <c r="D298" s="223"/>
      <c r="E298" s="244">
        <v>1.1000000000000001</v>
      </c>
      <c r="F298" s="218">
        <f t="shared" si="17"/>
        <v>1.1000000000000001</v>
      </c>
      <c r="G298" s="214">
        <f t="shared" si="18"/>
        <v>0</v>
      </c>
      <c r="H298" s="215"/>
    </row>
    <row r="299" spans="1:8">
      <c r="A299" s="216" t="s">
        <v>844</v>
      </c>
      <c r="B299" s="220" t="s">
        <v>784</v>
      </c>
      <c r="C299" s="206" t="s">
        <v>487</v>
      </c>
      <c r="D299" s="223"/>
      <c r="E299" s="223"/>
      <c r="F299" s="218">
        <f t="shared" si="17"/>
        <v>0</v>
      </c>
      <c r="G299" s="214">
        <f t="shared" si="18"/>
        <v>0</v>
      </c>
      <c r="H299" s="215"/>
    </row>
    <row r="300" spans="1:8" ht="21">
      <c r="A300" s="216" t="s">
        <v>845</v>
      </c>
      <c r="B300" s="219" t="s">
        <v>846</v>
      </c>
      <c r="C300" s="206" t="s">
        <v>487</v>
      </c>
      <c r="D300" s="223"/>
      <c r="E300" s="223"/>
      <c r="F300" s="218">
        <f t="shared" si="17"/>
        <v>0</v>
      </c>
      <c r="G300" s="214">
        <f t="shared" si="18"/>
        <v>0</v>
      </c>
      <c r="H300" s="215"/>
    </row>
    <row r="301" spans="1:8">
      <c r="A301" s="216" t="s">
        <v>847</v>
      </c>
      <c r="B301" s="220" t="s">
        <v>784</v>
      </c>
      <c r="C301" s="206" t="s">
        <v>487</v>
      </c>
      <c r="D301" s="223"/>
      <c r="E301" s="223"/>
      <c r="F301" s="218">
        <f t="shared" si="17"/>
        <v>0</v>
      </c>
      <c r="G301" s="214">
        <f t="shared" si="18"/>
        <v>0</v>
      </c>
      <c r="H301" s="215"/>
    </row>
    <row r="302" spans="1:8">
      <c r="A302" s="216" t="s">
        <v>848</v>
      </c>
      <c r="B302" s="219" t="s">
        <v>849</v>
      </c>
      <c r="C302" s="206" t="s">
        <v>487</v>
      </c>
      <c r="D302" s="244">
        <v>95.453999999999994</v>
      </c>
      <c r="E302" s="244">
        <v>124.176</v>
      </c>
      <c r="F302" s="218">
        <f t="shared" si="17"/>
        <v>28.722000000000008</v>
      </c>
      <c r="G302" s="214">
        <f t="shared" si="18"/>
        <v>0.30089886227921314</v>
      </c>
      <c r="H302" s="215"/>
    </row>
    <row r="303" spans="1:8">
      <c r="A303" s="216" t="s">
        <v>850</v>
      </c>
      <c r="B303" s="220" t="s">
        <v>784</v>
      </c>
      <c r="C303" s="206" t="s">
        <v>487</v>
      </c>
      <c r="D303" s="223"/>
      <c r="E303" s="223"/>
      <c r="F303" s="218">
        <f t="shared" si="17"/>
        <v>0</v>
      </c>
      <c r="G303" s="214">
        <f t="shared" si="18"/>
        <v>0</v>
      </c>
      <c r="H303" s="215"/>
    </row>
    <row r="304" spans="1:8" ht="31.5">
      <c r="A304" s="216" t="s">
        <v>851</v>
      </c>
      <c r="B304" s="217" t="s">
        <v>852</v>
      </c>
      <c r="C304" s="206" t="s">
        <v>1</v>
      </c>
      <c r="D304" s="223">
        <f>D166/(D22*1.2)</f>
        <v>0.13914011001564544</v>
      </c>
      <c r="E304" s="223">
        <f>E166/(E22*1.2)</f>
        <v>0.21880558252874785</v>
      </c>
      <c r="F304" s="218">
        <f t="shared" si="17"/>
        <v>7.9665472513102409E-2</v>
      </c>
      <c r="G304" s="214">
        <f t="shared" si="18"/>
        <v>0.57255576773760297</v>
      </c>
      <c r="H304" s="215"/>
    </row>
    <row r="305" spans="1:8" ht="21">
      <c r="A305" s="216" t="s">
        <v>853</v>
      </c>
      <c r="B305" s="219" t="s">
        <v>854</v>
      </c>
      <c r="C305" s="206" t="s">
        <v>1</v>
      </c>
      <c r="D305" s="223"/>
      <c r="E305" s="223"/>
      <c r="F305" s="218">
        <f t="shared" si="17"/>
        <v>0</v>
      </c>
      <c r="G305" s="214">
        <f t="shared" si="18"/>
        <v>0</v>
      </c>
      <c r="H305" s="215"/>
    </row>
    <row r="306" spans="1:8" ht="21">
      <c r="A306" s="216" t="s">
        <v>855</v>
      </c>
      <c r="B306" s="220" t="s">
        <v>856</v>
      </c>
      <c r="C306" s="206" t="s">
        <v>1</v>
      </c>
      <c r="D306" s="223"/>
      <c r="E306" s="223"/>
      <c r="F306" s="218">
        <f t="shared" si="17"/>
        <v>0</v>
      </c>
      <c r="G306" s="214">
        <f t="shared" si="18"/>
        <v>0</v>
      </c>
      <c r="H306" s="215"/>
    </row>
    <row r="307" spans="1:8" ht="21">
      <c r="A307" s="216" t="s">
        <v>857</v>
      </c>
      <c r="B307" s="220" t="s">
        <v>858</v>
      </c>
      <c r="C307" s="206" t="s">
        <v>1</v>
      </c>
      <c r="D307" s="223"/>
      <c r="E307" s="223"/>
      <c r="F307" s="218">
        <f t="shared" si="17"/>
        <v>0</v>
      </c>
      <c r="G307" s="214">
        <f t="shared" si="18"/>
        <v>0</v>
      </c>
      <c r="H307" s="215"/>
    </row>
    <row r="308" spans="1:8" ht="31.5">
      <c r="A308" s="216" t="s">
        <v>859</v>
      </c>
      <c r="B308" s="220" t="s">
        <v>860</v>
      </c>
      <c r="C308" s="206" t="s">
        <v>1</v>
      </c>
      <c r="D308" s="223"/>
      <c r="E308" s="223"/>
      <c r="F308" s="218">
        <f t="shared" si="17"/>
        <v>0</v>
      </c>
      <c r="G308" s="214">
        <f t="shared" si="18"/>
        <v>0</v>
      </c>
      <c r="H308" s="215"/>
    </row>
    <row r="309" spans="1:8">
      <c r="A309" s="216" t="s">
        <v>861</v>
      </c>
      <c r="B309" s="219" t="s">
        <v>862</v>
      </c>
      <c r="C309" s="206" t="s">
        <v>1</v>
      </c>
      <c r="D309" s="223"/>
      <c r="E309" s="223"/>
      <c r="F309" s="218">
        <f t="shared" si="17"/>
        <v>0</v>
      </c>
      <c r="G309" s="214">
        <f t="shared" si="18"/>
        <v>0</v>
      </c>
      <c r="H309" s="215"/>
    </row>
    <row r="310" spans="1:8">
      <c r="A310" s="216" t="s">
        <v>863</v>
      </c>
      <c r="B310" s="219" t="s">
        <v>864</v>
      </c>
      <c r="C310" s="206" t="s">
        <v>1</v>
      </c>
      <c r="D310" s="224">
        <f>D172/(D28*1.2)</f>
        <v>0.12827866678093794</v>
      </c>
      <c r="E310" s="224">
        <f>E172/(E28*1.2)</f>
        <v>0.20262660839070679</v>
      </c>
      <c r="F310" s="224">
        <f>F172/(F28*1.2)</f>
        <v>0</v>
      </c>
      <c r="G310" s="214">
        <f t="shared" si="18"/>
        <v>0</v>
      </c>
      <c r="H310" s="215"/>
    </row>
    <row r="311" spans="1:8" ht="21">
      <c r="A311" s="216" t="s">
        <v>865</v>
      </c>
      <c r="B311" s="219" t="s">
        <v>866</v>
      </c>
      <c r="C311" s="206" t="s">
        <v>1</v>
      </c>
      <c r="D311" s="223"/>
      <c r="E311" s="223"/>
      <c r="F311" s="218">
        <f t="shared" si="17"/>
        <v>0</v>
      </c>
      <c r="G311" s="214">
        <f t="shared" si="18"/>
        <v>0</v>
      </c>
      <c r="H311" s="215"/>
    </row>
    <row r="312" spans="1:8">
      <c r="A312" s="216" t="s">
        <v>867</v>
      </c>
      <c r="B312" s="219" t="s">
        <v>868</v>
      </c>
      <c r="C312" s="206" t="s">
        <v>1</v>
      </c>
      <c r="D312" s="223"/>
      <c r="E312" s="223"/>
      <c r="F312" s="218">
        <f t="shared" si="17"/>
        <v>0</v>
      </c>
      <c r="G312" s="214">
        <f t="shared" si="18"/>
        <v>0</v>
      </c>
      <c r="H312" s="215"/>
    </row>
    <row r="313" spans="1:8">
      <c r="A313" s="216" t="s">
        <v>869</v>
      </c>
      <c r="B313" s="219" t="s">
        <v>870</v>
      </c>
      <c r="C313" s="206" t="s">
        <v>1</v>
      </c>
      <c r="D313" s="223"/>
      <c r="E313" s="223"/>
      <c r="F313" s="218">
        <f t="shared" si="17"/>
        <v>0</v>
      </c>
      <c r="G313" s="214">
        <f t="shared" si="18"/>
        <v>0</v>
      </c>
      <c r="H313" s="215"/>
    </row>
    <row r="314" spans="1:8" ht="21">
      <c r="A314" s="216" t="s">
        <v>871</v>
      </c>
      <c r="B314" s="219" t="s">
        <v>872</v>
      </c>
      <c r="C314" s="206" t="s">
        <v>1</v>
      </c>
      <c r="D314" s="224"/>
      <c r="E314" s="224"/>
      <c r="F314" s="218">
        <f t="shared" si="17"/>
        <v>0</v>
      </c>
      <c r="G314" s="214">
        <f t="shared" si="18"/>
        <v>0</v>
      </c>
      <c r="H314" s="215"/>
    </row>
    <row r="315" spans="1:8">
      <c r="A315" s="216" t="s">
        <v>873</v>
      </c>
      <c r="B315" s="220" t="s">
        <v>504</v>
      </c>
      <c r="C315" s="206" t="s">
        <v>1</v>
      </c>
      <c r="D315" s="223"/>
      <c r="E315" s="223"/>
      <c r="F315" s="218">
        <f t="shared" si="17"/>
        <v>0</v>
      </c>
      <c r="G315" s="214">
        <f t="shared" si="18"/>
        <v>0</v>
      </c>
      <c r="H315" s="215"/>
    </row>
    <row r="316" spans="1:8">
      <c r="A316" s="216" t="s">
        <v>874</v>
      </c>
      <c r="B316" s="220" t="s">
        <v>506</v>
      </c>
      <c r="C316" s="206" t="s">
        <v>1</v>
      </c>
      <c r="D316" s="223"/>
      <c r="E316" s="223"/>
      <c r="F316" s="218">
        <f t="shared" si="17"/>
        <v>0</v>
      </c>
      <c r="G316" s="214">
        <f t="shared" si="18"/>
        <v>0</v>
      </c>
      <c r="H316" s="215"/>
    </row>
    <row r="317" spans="1:8">
      <c r="A317" s="374" t="s">
        <v>875</v>
      </c>
      <c r="B317" s="375"/>
      <c r="C317" s="375"/>
      <c r="D317" s="375"/>
      <c r="E317" s="375"/>
      <c r="F317" s="375"/>
      <c r="G317" s="375"/>
      <c r="H317" s="376"/>
    </row>
    <row r="318" spans="1:8" ht="21">
      <c r="A318" s="216" t="s">
        <v>876</v>
      </c>
      <c r="B318" s="215" t="s">
        <v>877</v>
      </c>
      <c r="C318" s="206" t="s">
        <v>617</v>
      </c>
      <c r="D318" s="206" t="s">
        <v>878</v>
      </c>
      <c r="E318" s="206" t="s">
        <v>878</v>
      </c>
      <c r="F318" s="222"/>
      <c r="G318" s="191" t="s">
        <v>878</v>
      </c>
      <c r="H318" s="207" t="s">
        <v>878</v>
      </c>
    </row>
    <row r="319" spans="1:8">
      <c r="A319" s="216" t="s">
        <v>879</v>
      </c>
      <c r="B319" s="217" t="s">
        <v>880</v>
      </c>
      <c r="C319" s="206" t="s">
        <v>26</v>
      </c>
      <c r="D319" s="222"/>
      <c r="E319" s="222"/>
      <c r="F319" s="222"/>
      <c r="G319" s="214"/>
      <c r="H319" s="215"/>
    </row>
    <row r="320" spans="1:8">
      <c r="A320" s="216" t="s">
        <v>881</v>
      </c>
      <c r="B320" s="217" t="s">
        <v>882</v>
      </c>
      <c r="C320" s="206" t="s">
        <v>883</v>
      </c>
      <c r="D320" s="222"/>
      <c r="E320" s="222"/>
      <c r="F320" s="222"/>
      <c r="G320" s="214"/>
      <c r="H320" s="215"/>
    </row>
    <row r="321" spans="1:8">
      <c r="A321" s="216" t="s">
        <v>884</v>
      </c>
      <c r="B321" s="217" t="s">
        <v>885</v>
      </c>
      <c r="C321" s="206" t="s">
        <v>26</v>
      </c>
      <c r="D321" s="222"/>
      <c r="E321" s="222"/>
      <c r="F321" s="222"/>
      <c r="G321" s="214"/>
      <c r="H321" s="215"/>
    </row>
    <row r="322" spans="1:8">
      <c r="A322" s="216" t="s">
        <v>886</v>
      </c>
      <c r="B322" s="217" t="s">
        <v>887</v>
      </c>
      <c r="C322" s="206" t="s">
        <v>883</v>
      </c>
      <c r="D322" s="222"/>
      <c r="E322" s="222"/>
      <c r="F322" s="222"/>
      <c r="G322" s="214"/>
      <c r="H322" s="215"/>
    </row>
    <row r="323" spans="1:8">
      <c r="A323" s="216" t="s">
        <v>888</v>
      </c>
      <c r="B323" s="217" t="s">
        <v>889</v>
      </c>
      <c r="C323" s="206" t="s">
        <v>890</v>
      </c>
      <c r="D323" s="222"/>
      <c r="E323" s="222"/>
      <c r="F323" s="222"/>
      <c r="G323" s="214"/>
      <c r="H323" s="215"/>
    </row>
    <row r="324" spans="1:8">
      <c r="A324" s="216" t="s">
        <v>891</v>
      </c>
      <c r="B324" s="217" t="s">
        <v>892</v>
      </c>
      <c r="C324" s="206" t="s">
        <v>617</v>
      </c>
      <c r="D324" s="206" t="s">
        <v>878</v>
      </c>
      <c r="E324" s="206" t="s">
        <v>878</v>
      </c>
      <c r="F324" s="222"/>
      <c r="G324" s="191" t="s">
        <v>878</v>
      </c>
      <c r="H324" s="207" t="s">
        <v>878</v>
      </c>
    </row>
    <row r="325" spans="1:8">
      <c r="A325" s="216" t="s">
        <v>893</v>
      </c>
      <c r="B325" s="219" t="s">
        <v>894</v>
      </c>
      <c r="C325" s="206" t="s">
        <v>890</v>
      </c>
      <c r="D325" s="222"/>
      <c r="E325" s="222"/>
      <c r="F325" s="222"/>
      <c r="G325" s="214"/>
      <c r="H325" s="215"/>
    </row>
    <row r="326" spans="1:8">
      <c r="A326" s="216" t="s">
        <v>895</v>
      </c>
      <c r="B326" s="219" t="s">
        <v>896</v>
      </c>
      <c r="C326" s="206" t="s">
        <v>897</v>
      </c>
      <c r="D326" s="222"/>
      <c r="E326" s="222"/>
      <c r="F326" s="222"/>
      <c r="G326" s="214"/>
      <c r="H326" s="215"/>
    </row>
    <row r="327" spans="1:8">
      <c r="A327" s="216" t="s">
        <v>898</v>
      </c>
      <c r="B327" s="217" t="s">
        <v>899</v>
      </c>
      <c r="C327" s="206" t="s">
        <v>617</v>
      </c>
      <c r="D327" s="206" t="s">
        <v>878</v>
      </c>
      <c r="E327" s="206" t="s">
        <v>878</v>
      </c>
      <c r="F327" s="222"/>
      <c r="G327" s="191" t="s">
        <v>878</v>
      </c>
      <c r="H327" s="207" t="s">
        <v>878</v>
      </c>
    </row>
    <row r="328" spans="1:8">
      <c r="A328" s="216" t="s">
        <v>900</v>
      </c>
      <c r="B328" s="219" t="s">
        <v>894</v>
      </c>
      <c r="C328" s="206" t="s">
        <v>890</v>
      </c>
      <c r="D328" s="222"/>
      <c r="E328" s="222"/>
      <c r="F328" s="222"/>
      <c r="G328" s="214"/>
      <c r="H328" s="215"/>
    </row>
    <row r="329" spans="1:8">
      <c r="A329" s="216" t="s">
        <v>901</v>
      </c>
      <c r="B329" s="219" t="s">
        <v>902</v>
      </c>
      <c r="C329" s="206" t="s">
        <v>26</v>
      </c>
      <c r="D329" s="222"/>
      <c r="E329" s="222"/>
      <c r="F329" s="222"/>
      <c r="G329" s="214"/>
      <c r="H329" s="215"/>
    </row>
    <row r="330" spans="1:8">
      <c r="A330" s="216" t="s">
        <v>903</v>
      </c>
      <c r="B330" s="219" t="s">
        <v>896</v>
      </c>
      <c r="C330" s="206" t="s">
        <v>897</v>
      </c>
      <c r="D330" s="222"/>
      <c r="E330" s="222"/>
      <c r="F330" s="222"/>
      <c r="G330" s="214"/>
      <c r="H330" s="215"/>
    </row>
    <row r="331" spans="1:8">
      <c r="A331" s="216" t="s">
        <v>904</v>
      </c>
      <c r="B331" s="217" t="s">
        <v>905</v>
      </c>
      <c r="C331" s="206" t="s">
        <v>617</v>
      </c>
      <c r="D331" s="206" t="s">
        <v>878</v>
      </c>
      <c r="E331" s="206" t="s">
        <v>878</v>
      </c>
      <c r="F331" s="222"/>
      <c r="G331" s="191" t="s">
        <v>878</v>
      </c>
      <c r="H331" s="207" t="s">
        <v>878</v>
      </c>
    </row>
    <row r="332" spans="1:8">
      <c r="A332" s="216" t="s">
        <v>906</v>
      </c>
      <c r="B332" s="219" t="s">
        <v>894</v>
      </c>
      <c r="C332" s="206" t="s">
        <v>890</v>
      </c>
      <c r="D332" s="222"/>
      <c r="E332" s="222"/>
      <c r="F332" s="222"/>
      <c r="G332" s="214"/>
      <c r="H332" s="215"/>
    </row>
    <row r="333" spans="1:8">
      <c r="A333" s="216" t="s">
        <v>907</v>
      </c>
      <c r="B333" s="219" t="s">
        <v>896</v>
      </c>
      <c r="C333" s="206" t="s">
        <v>897</v>
      </c>
      <c r="D333" s="222"/>
      <c r="E333" s="222"/>
      <c r="F333" s="222"/>
      <c r="G333" s="214"/>
      <c r="H333" s="215"/>
    </row>
    <row r="334" spans="1:8">
      <c r="A334" s="216" t="s">
        <v>908</v>
      </c>
      <c r="B334" s="217" t="s">
        <v>909</v>
      </c>
      <c r="C334" s="206" t="s">
        <v>617</v>
      </c>
      <c r="D334" s="206" t="s">
        <v>878</v>
      </c>
      <c r="E334" s="206" t="s">
        <v>878</v>
      </c>
      <c r="F334" s="222"/>
      <c r="G334" s="191" t="s">
        <v>878</v>
      </c>
      <c r="H334" s="207" t="s">
        <v>878</v>
      </c>
    </row>
    <row r="335" spans="1:8">
      <c r="A335" s="216" t="s">
        <v>910</v>
      </c>
      <c r="B335" s="219" t="s">
        <v>894</v>
      </c>
      <c r="C335" s="206" t="s">
        <v>890</v>
      </c>
      <c r="D335" s="222"/>
      <c r="E335" s="222"/>
      <c r="F335" s="222"/>
      <c r="G335" s="214"/>
      <c r="H335" s="215"/>
    </row>
    <row r="336" spans="1:8">
      <c r="A336" s="216" t="s">
        <v>911</v>
      </c>
      <c r="B336" s="219" t="s">
        <v>902</v>
      </c>
      <c r="C336" s="206" t="s">
        <v>26</v>
      </c>
      <c r="D336" s="222"/>
      <c r="E336" s="222"/>
      <c r="F336" s="222"/>
      <c r="G336" s="214"/>
      <c r="H336" s="215"/>
    </row>
    <row r="337" spans="1:8">
      <c r="A337" s="216" t="s">
        <v>912</v>
      </c>
      <c r="B337" s="219" t="s">
        <v>896</v>
      </c>
      <c r="C337" s="206" t="s">
        <v>897</v>
      </c>
      <c r="D337" s="222"/>
      <c r="E337" s="222"/>
      <c r="F337" s="222"/>
      <c r="G337" s="214"/>
      <c r="H337" s="215"/>
    </row>
    <row r="338" spans="1:8">
      <c r="A338" s="216" t="s">
        <v>913</v>
      </c>
      <c r="B338" s="215" t="s">
        <v>914</v>
      </c>
      <c r="C338" s="206" t="s">
        <v>617</v>
      </c>
      <c r="D338" s="206" t="s">
        <v>878</v>
      </c>
      <c r="E338" s="206" t="s">
        <v>878</v>
      </c>
      <c r="F338" s="222"/>
      <c r="G338" s="191" t="s">
        <v>878</v>
      </c>
      <c r="H338" s="207" t="s">
        <v>878</v>
      </c>
    </row>
    <row r="339" spans="1:8" ht="21">
      <c r="A339" s="216" t="s">
        <v>915</v>
      </c>
      <c r="B339" s="217" t="s">
        <v>916</v>
      </c>
      <c r="C339" s="206" t="s">
        <v>890</v>
      </c>
      <c r="D339" s="225">
        <f>D341+D342</f>
        <v>98.17</v>
      </c>
      <c r="E339" s="222">
        <f>E341+E342</f>
        <v>119.54599999999999</v>
      </c>
      <c r="F339" s="226">
        <f>E339-D339</f>
        <v>21.375999999999991</v>
      </c>
      <c r="G339" s="191">
        <f>IFERROR(F339/D339,0)</f>
        <v>0.21774472853213803</v>
      </c>
      <c r="H339" s="215"/>
    </row>
    <row r="340" spans="1:8" ht="21">
      <c r="A340" s="216" t="s">
        <v>917</v>
      </c>
      <c r="B340" s="219" t="s">
        <v>918</v>
      </c>
      <c r="C340" s="206" t="s">
        <v>890</v>
      </c>
      <c r="D340" s="225"/>
      <c r="E340" s="222"/>
      <c r="F340" s="226">
        <f t="shared" ref="F340:F349" si="19">E340-D340</f>
        <v>0</v>
      </c>
      <c r="G340" s="191">
        <f t="shared" ref="G340:G349" si="20">IFERROR(F340/D340,0)</f>
        <v>0</v>
      </c>
      <c r="H340" s="215"/>
    </row>
    <row r="341" spans="1:8">
      <c r="A341" s="216" t="s">
        <v>919</v>
      </c>
      <c r="B341" s="220" t="s">
        <v>920</v>
      </c>
      <c r="C341" s="206" t="s">
        <v>890</v>
      </c>
      <c r="D341" s="247">
        <v>15.15</v>
      </c>
      <c r="E341" s="243">
        <v>20.913</v>
      </c>
      <c r="F341" s="226">
        <f t="shared" si="19"/>
        <v>5.7629999999999999</v>
      </c>
      <c r="G341" s="191">
        <f t="shared" si="20"/>
        <v>0.3803960396039604</v>
      </c>
      <c r="H341" s="215"/>
    </row>
    <row r="342" spans="1:8" ht="21">
      <c r="A342" s="216" t="s">
        <v>921</v>
      </c>
      <c r="B342" s="220" t="s">
        <v>922</v>
      </c>
      <c r="C342" s="206" t="s">
        <v>890</v>
      </c>
      <c r="D342" s="247">
        <v>83.02</v>
      </c>
      <c r="E342" s="243">
        <v>98.632999999999996</v>
      </c>
      <c r="F342" s="226">
        <f t="shared" si="19"/>
        <v>15.613</v>
      </c>
      <c r="G342" s="191">
        <f t="shared" si="20"/>
        <v>0.18806311732112743</v>
      </c>
      <c r="H342" s="215"/>
    </row>
    <row r="343" spans="1:8" ht="21">
      <c r="A343" s="216" t="s">
        <v>923</v>
      </c>
      <c r="B343" s="217" t="s">
        <v>924</v>
      </c>
      <c r="C343" s="206" t="s">
        <v>890</v>
      </c>
      <c r="D343" s="247">
        <v>28.22</v>
      </c>
      <c r="E343" s="243">
        <v>20.417999999999999</v>
      </c>
      <c r="F343" s="226">
        <f t="shared" si="19"/>
        <v>-7.8019999999999996</v>
      </c>
      <c r="G343" s="191">
        <f t="shared" si="20"/>
        <v>-0.27647058823529413</v>
      </c>
      <c r="H343" s="215"/>
    </row>
    <row r="344" spans="1:8" ht="21">
      <c r="A344" s="216" t="s">
        <v>925</v>
      </c>
      <c r="B344" s="217" t="s">
        <v>926</v>
      </c>
      <c r="C344" s="206" t="s">
        <v>26</v>
      </c>
      <c r="D344" s="247">
        <v>16.344000000000001</v>
      </c>
      <c r="E344" s="243">
        <f>E346</f>
        <v>16.344000000000001</v>
      </c>
      <c r="F344" s="226">
        <f t="shared" si="19"/>
        <v>0</v>
      </c>
      <c r="G344" s="191">
        <f t="shared" si="20"/>
        <v>0</v>
      </c>
      <c r="H344" s="215"/>
    </row>
    <row r="345" spans="1:8" ht="21">
      <c r="A345" s="216" t="s">
        <v>927</v>
      </c>
      <c r="B345" s="219" t="s">
        <v>928</v>
      </c>
      <c r="C345" s="206" t="s">
        <v>26</v>
      </c>
      <c r="D345" s="225"/>
      <c r="E345" s="222"/>
      <c r="F345" s="226">
        <f t="shared" si="19"/>
        <v>0</v>
      </c>
      <c r="G345" s="191">
        <f t="shared" si="20"/>
        <v>0</v>
      </c>
      <c r="H345" s="215"/>
    </row>
    <row r="346" spans="1:8">
      <c r="A346" s="216" t="s">
        <v>929</v>
      </c>
      <c r="B346" s="220" t="s">
        <v>920</v>
      </c>
      <c r="C346" s="206" t="s">
        <v>26</v>
      </c>
      <c r="D346" s="247">
        <v>16.344000000000001</v>
      </c>
      <c r="E346" s="243">
        <v>16.344000000000001</v>
      </c>
      <c r="F346" s="226">
        <f t="shared" si="19"/>
        <v>0</v>
      </c>
      <c r="G346" s="191">
        <f t="shared" si="20"/>
        <v>0</v>
      </c>
      <c r="H346" s="215"/>
    </row>
    <row r="347" spans="1:8" ht="21">
      <c r="A347" s="216" t="s">
        <v>930</v>
      </c>
      <c r="B347" s="220" t="s">
        <v>922</v>
      </c>
      <c r="C347" s="206" t="s">
        <v>26</v>
      </c>
      <c r="D347" s="225"/>
      <c r="E347" s="222"/>
      <c r="F347" s="226">
        <f t="shared" si="19"/>
        <v>0</v>
      </c>
      <c r="G347" s="191">
        <f t="shared" si="20"/>
        <v>0</v>
      </c>
      <c r="H347" s="215"/>
    </row>
    <row r="348" spans="1:8" ht="21">
      <c r="A348" s="216" t="s">
        <v>931</v>
      </c>
      <c r="B348" s="217" t="s">
        <v>932</v>
      </c>
      <c r="C348" s="206" t="s">
        <v>933</v>
      </c>
      <c r="D348" s="247">
        <v>3737.52</v>
      </c>
      <c r="E348" s="243">
        <v>3737.52</v>
      </c>
      <c r="F348" s="226">
        <f t="shared" si="19"/>
        <v>0</v>
      </c>
      <c r="G348" s="191">
        <f t="shared" si="20"/>
        <v>0</v>
      </c>
      <c r="H348" s="215"/>
    </row>
    <row r="349" spans="1:8" ht="31.5">
      <c r="A349" s="216" t="s">
        <v>934</v>
      </c>
      <c r="B349" s="217" t="s">
        <v>935</v>
      </c>
      <c r="C349" s="206" t="s">
        <v>487</v>
      </c>
      <c r="D349" s="225">
        <f>D28-D62-D63-D56</f>
        <v>757.35299999999995</v>
      </c>
      <c r="E349" s="218">
        <f>E28-E62-E63-E56</f>
        <v>466.60200000000003</v>
      </c>
      <c r="F349" s="226">
        <f t="shared" si="19"/>
        <v>-290.75099999999992</v>
      </c>
      <c r="G349" s="191">
        <f t="shared" si="20"/>
        <v>-0.38390420319190649</v>
      </c>
      <c r="H349" s="215"/>
    </row>
    <row r="350" spans="1:8">
      <c r="A350" s="216" t="s">
        <v>936</v>
      </c>
      <c r="B350" s="215" t="s">
        <v>937</v>
      </c>
      <c r="C350" s="206" t="s">
        <v>617</v>
      </c>
      <c r="D350" s="227"/>
      <c r="E350" s="206" t="s">
        <v>878</v>
      </c>
      <c r="F350" s="222"/>
      <c r="G350" s="191"/>
      <c r="H350" s="207" t="s">
        <v>878</v>
      </c>
    </row>
    <row r="351" spans="1:8">
      <c r="A351" s="216" t="s">
        <v>938</v>
      </c>
      <c r="B351" s="217" t="s">
        <v>939</v>
      </c>
      <c r="C351" s="206" t="s">
        <v>890</v>
      </c>
      <c r="D351" s="222"/>
      <c r="E351" s="222"/>
      <c r="F351" s="222"/>
      <c r="G351" s="214"/>
      <c r="H351" s="215"/>
    </row>
    <row r="352" spans="1:8">
      <c r="A352" s="216" t="s">
        <v>940</v>
      </c>
      <c r="B352" s="217" t="s">
        <v>941</v>
      </c>
      <c r="C352" s="206" t="s">
        <v>883</v>
      </c>
      <c r="D352" s="222"/>
      <c r="E352" s="222"/>
      <c r="F352" s="222"/>
      <c r="G352" s="214"/>
      <c r="H352" s="215"/>
    </row>
    <row r="353" spans="1:8" ht="42">
      <c r="A353" s="216" t="s">
        <v>942</v>
      </c>
      <c r="B353" s="217" t="s">
        <v>943</v>
      </c>
      <c r="C353" s="206" t="s">
        <v>487</v>
      </c>
      <c r="D353" s="222"/>
      <c r="E353" s="222"/>
      <c r="F353" s="222"/>
      <c r="G353" s="214"/>
      <c r="H353" s="215"/>
    </row>
    <row r="354" spans="1:8" ht="31.5">
      <c r="A354" s="216" t="s">
        <v>944</v>
      </c>
      <c r="B354" s="217" t="s">
        <v>945</v>
      </c>
      <c r="C354" s="206" t="s">
        <v>487</v>
      </c>
      <c r="D354" s="222"/>
      <c r="E354" s="222"/>
      <c r="F354" s="222"/>
      <c r="G354" s="214"/>
      <c r="H354" s="215"/>
    </row>
    <row r="355" spans="1:8" ht="21">
      <c r="A355" s="216" t="s">
        <v>946</v>
      </c>
      <c r="B355" s="215" t="s">
        <v>947</v>
      </c>
      <c r="C355" s="206" t="s">
        <v>617</v>
      </c>
      <c r="D355" s="206" t="s">
        <v>878</v>
      </c>
      <c r="E355" s="206" t="s">
        <v>878</v>
      </c>
      <c r="F355" s="222"/>
      <c r="G355" s="191" t="s">
        <v>878</v>
      </c>
      <c r="H355" s="207" t="s">
        <v>878</v>
      </c>
    </row>
    <row r="356" spans="1:8" ht="21">
      <c r="A356" s="216" t="s">
        <v>948</v>
      </c>
      <c r="B356" s="217" t="s">
        <v>949</v>
      </c>
      <c r="C356" s="206" t="s">
        <v>26</v>
      </c>
      <c r="D356" s="222"/>
      <c r="E356" s="222"/>
      <c r="F356" s="222"/>
      <c r="G356" s="214"/>
      <c r="H356" s="215"/>
    </row>
    <row r="357" spans="1:8" ht="42">
      <c r="A357" s="216" t="s">
        <v>950</v>
      </c>
      <c r="B357" s="219" t="s">
        <v>951</v>
      </c>
      <c r="C357" s="206" t="s">
        <v>26</v>
      </c>
      <c r="D357" s="222"/>
      <c r="E357" s="222"/>
      <c r="F357" s="222"/>
      <c r="G357" s="214"/>
      <c r="H357" s="215"/>
    </row>
    <row r="358" spans="1:8" ht="42">
      <c r="A358" s="216" t="s">
        <v>952</v>
      </c>
      <c r="B358" s="219" t="s">
        <v>953</v>
      </c>
      <c r="C358" s="206" t="s">
        <v>26</v>
      </c>
      <c r="D358" s="222"/>
      <c r="E358" s="222"/>
      <c r="F358" s="222"/>
      <c r="G358" s="214"/>
      <c r="H358" s="215"/>
    </row>
    <row r="359" spans="1:8" ht="21">
      <c r="A359" s="216" t="s">
        <v>954</v>
      </c>
      <c r="B359" s="219" t="s">
        <v>955</v>
      </c>
      <c r="C359" s="206" t="s">
        <v>26</v>
      </c>
      <c r="D359" s="222"/>
      <c r="E359" s="222"/>
      <c r="F359" s="222"/>
      <c r="G359" s="214"/>
      <c r="H359" s="215"/>
    </row>
    <row r="360" spans="1:8" ht="21">
      <c r="A360" s="216" t="s">
        <v>956</v>
      </c>
      <c r="B360" s="217" t="s">
        <v>957</v>
      </c>
      <c r="C360" s="206" t="s">
        <v>890</v>
      </c>
      <c r="D360" s="222"/>
      <c r="E360" s="222"/>
      <c r="F360" s="222"/>
      <c r="G360" s="214"/>
      <c r="H360" s="215"/>
    </row>
    <row r="361" spans="1:8" ht="31.5">
      <c r="A361" s="216" t="s">
        <v>958</v>
      </c>
      <c r="B361" s="219" t="s">
        <v>959</v>
      </c>
      <c r="C361" s="206" t="s">
        <v>890</v>
      </c>
      <c r="D361" s="222"/>
      <c r="E361" s="222"/>
      <c r="F361" s="222"/>
      <c r="G361" s="214"/>
      <c r="H361" s="215"/>
    </row>
    <row r="362" spans="1:8" ht="21">
      <c r="A362" s="216" t="s">
        <v>960</v>
      </c>
      <c r="B362" s="219" t="s">
        <v>961</v>
      </c>
      <c r="C362" s="206" t="s">
        <v>890</v>
      </c>
      <c r="D362" s="222"/>
      <c r="E362" s="222"/>
      <c r="F362" s="222"/>
      <c r="G362" s="214"/>
      <c r="H362" s="215"/>
    </row>
    <row r="363" spans="1:8" ht="21">
      <c r="A363" s="216" t="s">
        <v>962</v>
      </c>
      <c r="B363" s="217" t="s">
        <v>963</v>
      </c>
      <c r="C363" s="206" t="s">
        <v>487</v>
      </c>
      <c r="D363" s="222"/>
      <c r="E363" s="222"/>
      <c r="F363" s="222"/>
      <c r="G363" s="214"/>
      <c r="H363" s="215"/>
    </row>
    <row r="364" spans="1:8">
      <c r="A364" s="216" t="s">
        <v>964</v>
      </c>
      <c r="B364" s="219" t="s">
        <v>504</v>
      </c>
      <c r="C364" s="206" t="s">
        <v>487</v>
      </c>
      <c r="D364" s="222"/>
      <c r="E364" s="222"/>
      <c r="F364" s="222"/>
      <c r="G364" s="214"/>
      <c r="H364" s="215"/>
    </row>
    <row r="365" spans="1:8">
      <c r="A365" s="216" t="s">
        <v>965</v>
      </c>
      <c r="B365" s="219" t="s">
        <v>506</v>
      </c>
      <c r="C365" s="206" t="s">
        <v>487</v>
      </c>
      <c r="D365" s="222"/>
      <c r="E365" s="222"/>
      <c r="F365" s="222"/>
      <c r="G365" s="214"/>
      <c r="H365" s="215"/>
    </row>
    <row r="366" spans="1:8">
      <c r="A366" s="216" t="s">
        <v>966</v>
      </c>
      <c r="B366" s="215" t="s">
        <v>967</v>
      </c>
      <c r="C366" s="206" t="s">
        <v>968</v>
      </c>
      <c r="D366" s="222"/>
      <c r="E366" s="222"/>
      <c r="F366" s="222"/>
      <c r="G366" s="214"/>
      <c r="H366" s="215"/>
    </row>
    <row r="367" spans="1:8">
      <c r="A367" s="377" t="s">
        <v>969</v>
      </c>
      <c r="B367" s="378"/>
      <c r="C367" s="378"/>
      <c r="D367" s="378"/>
      <c r="E367" s="378"/>
      <c r="F367" s="378"/>
      <c r="G367" s="378"/>
      <c r="H367" s="379"/>
    </row>
    <row r="368" spans="1:8" ht="30" customHeight="1">
      <c r="A368" s="358" t="s">
        <v>480</v>
      </c>
      <c r="B368" s="358" t="s">
        <v>481</v>
      </c>
      <c r="C368" s="358" t="s">
        <v>482</v>
      </c>
      <c r="D368" s="360" t="s">
        <v>1048</v>
      </c>
      <c r="E368" s="361"/>
      <c r="F368" s="362" t="s">
        <v>1049</v>
      </c>
      <c r="G368" s="363"/>
      <c r="H368" s="364" t="s">
        <v>0</v>
      </c>
    </row>
    <row r="369" spans="1:8" ht="31.5">
      <c r="A369" s="359"/>
      <c r="B369" s="359"/>
      <c r="C369" s="359"/>
      <c r="D369" s="206" t="s">
        <v>6</v>
      </c>
      <c r="E369" s="206" t="s">
        <v>7</v>
      </c>
      <c r="F369" s="207" t="s">
        <v>484</v>
      </c>
      <c r="G369" s="208" t="s">
        <v>485</v>
      </c>
      <c r="H369" s="365"/>
    </row>
    <row r="370" spans="1:8">
      <c r="A370" s="206">
        <v>1</v>
      </c>
      <c r="B370" s="206">
        <v>2</v>
      </c>
      <c r="C370" s="206">
        <v>3</v>
      </c>
      <c r="D370" s="206">
        <v>4</v>
      </c>
      <c r="E370" s="206">
        <v>5</v>
      </c>
      <c r="F370" s="206">
        <v>6</v>
      </c>
      <c r="G370" s="209">
        <v>7</v>
      </c>
      <c r="H370" s="206">
        <v>8</v>
      </c>
    </row>
    <row r="371" spans="1:8" ht="20.25" customHeight="1">
      <c r="A371" s="367" t="s">
        <v>970</v>
      </c>
      <c r="B371" s="368"/>
      <c r="C371" s="206" t="s">
        <v>487</v>
      </c>
      <c r="D371" s="222">
        <f>D372+D429</f>
        <v>347.99700000000001</v>
      </c>
      <c r="E371" s="222">
        <f>E372+E429</f>
        <v>0</v>
      </c>
      <c r="F371" s="222">
        <f t="shared" ref="F371:F434" si="21">E371-D371</f>
        <v>-347.99700000000001</v>
      </c>
      <c r="G371" s="214">
        <f t="shared" ref="G371:G434" si="22">IFERROR(F371/D371,0)</f>
        <v>-1</v>
      </c>
      <c r="H371" s="228"/>
    </row>
    <row r="372" spans="1:8">
      <c r="A372" s="216" t="s">
        <v>971</v>
      </c>
      <c r="B372" s="215" t="s">
        <v>972</v>
      </c>
      <c r="C372" s="206" t="s">
        <v>487</v>
      </c>
      <c r="D372" s="222">
        <f>D373+D397</f>
        <v>4.1710000000000003</v>
      </c>
      <c r="E372" s="222">
        <f>E373+E397</f>
        <v>0</v>
      </c>
      <c r="F372" s="222">
        <f t="shared" si="21"/>
        <v>-4.1710000000000003</v>
      </c>
      <c r="G372" s="214">
        <f t="shared" si="22"/>
        <v>-1</v>
      </c>
      <c r="H372" s="228"/>
    </row>
    <row r="373" spans="1:8">
      <c r="A373" s="216" t="s">
        <v>237</v>
      </c>
      <c r="B373" s="217" t="s">
        <v>973</v>
      </c>
      <c r="C373" s="206" t="s">
        <v>487</v>
      </c>
      <c r="D373" s="222">
        <f>D374+D392+D396</f>
        <v>0</v>
      </c>
      <c r="E373" s="222">
        <f>E374+E392+E396</f>
        <v>0</v>
      </c>
      <c r="F373" s="222">
        <f t="shared" si="21"/>
        <v>0</v>
      </c>
      <c r="G373" s="214">
        <f t="shared" si="22"/>
        <v>0</v>
      </c>
      <c r="H373" s="228"/>
    </row>
    <row r="374" spans="1:8" ht="21">
      <c r="A374" s="216" t="s">
        <v>238</v>
      </c>
      <c r="B374" s="219" t="s">
        <v>974</v>
      </c>
      <c r="C374" s="206" t="s">
        <v>487</v>
      </c>
      <c r="D374" s="222">
        <f>D375+D379+D380+D381+D383+D387+D388+D389</f>
        <v>0</v>
      </c>
      <c r="E374" s="222">
        <f>E375+E379+E380+E381+E383+E387+E388+E389</f>
        <v>0</v>
      </c>
      <c r="F374" s="222">
        <f t="shared" si="21"/>
        <v>0</v>
      </c>
      <c r="G374" s="214">
        <f t="shared" si="22"/>
        <v>0</v>
      </c>
      <c r="H374" s="228"/>
    </row>
    <row r="375" spans="1:8" ht="21">
      <c r="A375" s="216" t="s">
        <v>441</v>
      </c>
      <c r="B375" s="220" t="s">
        <v>975</v>
      </c>
      <c r="C375" s="206" t="s">
        <v>487</v>
      </c>
      <c r="D375" s="222">
        <f>D376+D377+D378</f>
        <v>0</v>
      </c>
      <c r="E375" s="222">
        <f>E376+E377+E378</f>
        <v>0</v>
      </c>
      <c r="F375" s="222">
        <f t="shared" si="21"/>
        <v>0</v>
      </c>
      <c r="G375" s="214">
        <f t="shared" si="22"/>
        <v>0</v>
      </c>
      <c r="H375" s="228"/>
    </row>
    <row r="376" spans="1:8" ht="21">
      <c r="A376" s="216" t="s">
        <v>463</v>
      </c>
      <c r="B376" s="221" t="s">
        <v>489</v>
      </c>
      <c r="C376" s="206" t="s">
        <v>487</v>
      </c>
      <c r="D376" s="222"/>
      <c r="E376" s="222"/>
      <c r="F376" s="222">
        <f t="shared" si="21"/>
        <v>0</v>
      </c>
      <c r="G376" s="214">
        <f t="shared" si="22"/>
        <v>0</v>
      </c>
      <c r="H376" s="228"/>
    </row>
    <row r="377" spans="1:8" ht="21">
      <c r="A377" s="216" t="s">
        <v>464</v>
      </c>
      <c r="B377" s="221" t="s">
        <v>490</v>
      </c>
      <c r="C377" s="206" t="s">
        <v>487</v>
      </c>
      <c r="D377" s="222"/>
      <c r="E377" s="222"/>
      <c r="F377" s="222">
        <f t="shared" si="21"/>
        <v>0</v>
      </c>
      <c r="G377" s="214">
        <f t="shared" si="22"/>
        <v>0</v>
      </c>
      <c r="H377" s="228"/>
    </row>
    <row r="378" spans="1:8" ht="31.5">
      <c r="A378" s="216" t="s">
        <v>456</v>
      </c>
      <c r="B378" s="221" t="s">
        <v>491</v>
      </c>
      <c r="C378" s="206" t="s">
        <v>487</v>
      </c>
      <c r="D378" s="222"/>
      <c r="E378" s="222"/>
      <c r="F378" s="222">
        <f t="shared" si="21"/>
        <v>0</v>
      </c>
      <c r="G378" s="214">
        <f t="shared" si="22"/>
        <v>0</v>
      </c>
      <c r="H378" s="228"/>
    </row>
    <row r="379" spans="1:8">
      <c r="A379" s="216" t="s">
        <v>442</v>
      </c>
      <c r="B379" s="220" t="s">
        <v>976</v>
      </c>
      <c r="C379" s="206" t="s">
        <v>487</v>
      </c>
      <c r="D379" s="222"/>
      <c r="E379" s="222"/>
      <c r="F379" s="222">
        <f t="shared" si="21"/>
        <v>0</v>
      </c>
      <c r="G379" s="214">
        <f t="shared" si="22"/>
        <v>0</v>
      </c>
      <c r="H379" s="228"/>
    </row>
    <row r="380" spans="1:8">
      <c r="A380" s="216" t="s">
        <v>239</v>
      </c>
      <c r="B380" s="220" t="s">
        <v>977</v>
      </c>
      <c r="C380" s="206" t="s">
        <v>487</v>
      </c>
      <c r="D380" s="248"/>
      <c r="E380" s="222"/>
      <c r="F380" s="222">
        <f t="shared" si="21"/>
        <v>0</v>
      </c>
      <c r="G380" s="214">
        <f t="shared" si="22"/>
        <v>0</v>
      </c>
      <c r="H380" s="228"/>
    </row>
    <row r="381" spans="1:8" ht="21">
      <c r="A381" s="216" t="s">
        <v>457</v>
      </c>
      <c r="B381" s="220" t="s">
        <v>978</v>
      </c>
      <c r="C381" s="206" t="s">
        <v>487</v>
      </c>
      <c r="D381" s="222"/>
      <c r="E381" s="222"/>
      <c r="F381" s="222">
        <f t="shared" si="21"/>
        <v>0</v>
      </c>
      <c r="G381" s="214">
        <f t="shared" si="22"/>
        <v>0</v>
      </c>
      <c r="H381" s="228"/>
    </row>
    <row r="382" spans="1:8">
      <c r="A382" s="216" t="s">
        <v>979</v>
      </c>
      <c r="B382" s="220" t="s">
        <v>980</v>
      </c>
      <c r="C382" s="206" t="s">
        <v>487</v>
      </c>
      <c r="D382" s="222">
        <f>D383+D385</f>
        <v>0</v>
      </c>
      <c r="E382" s="222">
        <f>E383+E385</f>
        <v>0</v>
      </c>
      <c r="F382" s="222">
        <f t="shared" si="21"/>
        <v>0</v>
      </c>
      <c r="G382" s="214">
        <f t="shared" si="22"/>
        <v>0</v>
      </c>
      <c r="H382" s="228"/>
    </row>
    <row r="383" spans="1:8" ht="21">
      <c r="A383" s="216" t="s">
        <v>981</v>
      </c>
      <c r="B383" s="221" t="s">
        <v>982</v>
      </c>
      <c r="C383" s="206" t="s">
        <v>487</v>
      </c>
      <c r="D383" s="222">
        <f>D384</f>
        <v>0</v>
      </c>
      <c r="E383" s="222">
        <f>E384</f>
        <v>0</v>
      </c>
      <c r="F383" s="222">
        <f t="shared" si="21"/>
        <v>0</v>
      </c>
      <c r="G383" s="214">
        <f t="shared" si="22"/>
        <v>0</v>
      </c>
      <c r="H383" s="228"/>
    </row>
    <row r="384" spans="1:8">
      <c r="A384" s="216" t="s">
        <v>983</v>
      </c>
      <c r="B384" s="229" t="s">
        <v>984</v>
      </c>
      <c r="C384" s="206" t="s">
        <v>487</v>
      </c>
      <c r="D384" s="222"/>
      <c r="E384" s="222"/>
      <c r="F384" s="222">
        <f t="shared" si="21"/>
        <v>0</v>
      </c>
      <c r="G384" s="214">
        <f t="shared" si="22"/>
        <v>0</v>
      </c>
      <c r="H384" s="228"/>
    </row>
    <row r="385" spans="1:8">
      <c r="A385" s="216" t="s">
        <v>985</v>
      </c>
      <c r="B385" s="221" t="s">
        <v>986</v>
      </c>
      <c r="C385" s="206" t="s">
        <v>487</v>
      </c>
      <c r="D385" s="222">
        <f>D386</f>
        <v>0</v>
      </c>
      <c r="E385" s="222">
        <f>E386</f>
        <v>0</v>
      </c>
      <c r="F385" s="222">
        <f t="shared" si="21"/>
        <v>0</v>
      </c>
      <c r="G385" s="214">
        <f t="shared" si="22"/>
        <v>0</v>
      </c>
      <c r="H385" s="228"/>
    </row>
    <row r="386" spans="1:8">
      <c r="A386" s="216" t="s">
        <v>987</v>
      </c>
      <c r="B386" s="229" t="s">
        <v>984</v>
      </c>
      <c r="C386" s="206" t="s">
        <v>487</v>
      </c>
      <c r="D386" s="222"/>
      <c r="E386" s="222"/>
      <c r="F386" s="222">
        <f t="shared" si="21"/>
        <v>0</v>
      </c>
      <c r="G386" s="214">
        <f t="shared" si="22"/>
        <v>0</v>
      </c>
      <c r="H386" s="228"/>
    </row>
    <row r="387" spans="1:8">
      <c r="A387" s="216" t="s">
        <v>988</v>
      </c>
      <c r="B387" s="220" t="s">
        <v>989</v>
      </c>
      <c r="C387" s="206" t="s">
        <v>487</v>
      </c>
      <c r="D387" s="222"/>
      <c r="E387" s="222"/>
      <c r="F387" s="222">
        <f t="shared" si="21"/>
        <v>0</v>
      </c>
      <c r="G387" s="214">
        <f t="shared" si="22"/>
        <v>0</v>
      </c>
      <c r="H387" s="228"/>
    </row>
    <row r="388" spans="1:8">
      <c r="A388" s="216" t="s">
        <v>990</v>
      </c>
      <c r="B388" s="220" t="s">
        <v>991</v>
      </c>
      <c r="C388" s="206" t="s">
        <v>487</v>
      </c>
      <c r="D388" s="222"/>
      <c r="E388" s="222"/>
      <c r="F388" s="222">
        <f t="shared" si="21"/>
        <v>0</v>
      </c>
      <c r="G388" s="214">
        <f t="shared" si="22"/>
        <v>0</v>
      </c>
      <c r="H388" s="228"/>
    </row>
    <row r="389" spans="1:8" ht="21">
      <c r="A389" s="216" t="s">
        <v>992</v>
      </c>
      <c r="B389" s="220" t="s">
        <v>993</v>
      </c>
      <c r="C389" s="206" t="s">
        <v>487</v>
      </c>
      <c r="D389" s="222">
        <f>D390+D391</f>
        <v>0</v>
      </c>
      <c r="E389" s="222">
        <f>E390+E391</f>
        <v>0</v>
      </c>
      <c r="F389" s="222">
        <f t="shared" si="21"/>
        <v>0</v>
      </c>
      <c r="G389" s="214">
        <f t="shared" si="22"/>
        <v>0</v>
      </c>
      <c r="H389" s="228"/>
    </row>
    <row r="390" spans="1:8">
      <c r="A390" s="216" t="s">
        <v>994</v>
      </c>
      <c r="B390" s="221" t="s">
        <v>504</v>
      </c>
      <c r="C390" s="206" t="s">
        <v>487</v>
      </c>
      <c r="D390" s="222"/>
      <c r="E390" s="222"/>
      <c r="F390" s="222">
        <f t="shared" si="21"/>
        <v>0</v>
      </c>
      <c r="G390" s="214">
        <f t="shared" si="22"/>
        <v>0</v>
      </c>
      <c r="H390" s="228"/>
    </row>
    <row r="391" spans="1:8">
      <c r="A391" s="216" t="s">
        <v>995</v>
      </c>
      <c r="B391" s="221" t="s">
        <v>506</v>
      </c>
      <c r="C391" s="206" t="s">
        <v>487</v>
      </c>
      <c r="D391" s="222"/>
      <c r="E391" s="222"/>
      <c r="F391" s="222">
        <f t="shared" si="21"/>
        <v>0</v>
      </c>
      <c r="G391" s="214">
        <f t="shared" si="22"/>
        <v>0</v>
      </c>
      <c r="H391" s="228"/>
    </row>
    <row r="392" spans="1:8" ht="21">
      <c r="A392" s="216" t="s">
        <v>240</v>
      </c>
      <c r="B392" s="219" t="s">
        <v>996</v>
      </c>
      <c r="C392" s="206" t="s">
        <v>487</v>
      </c>
      <c r="D392" s="222">
        <f>D393+D394+D395</f>
        <v>0</v>
      </c>
      <c r="E392" s="222">
        <f>E393+E394+E395</f>
        <v>0</v>
      </c>
      <c r="F392" s="222">
        <f t="shared" si="21"/>
        <v>0</v>
      </c>
      <c r="G392" s="214">
        <f t="shared" si="22"/>
        <v>0</v>
      </c>
      <c r="H392" s="228"/>
    </row>
    <row r="393" spans="1:8" ht="21">
      <c r="A393" s="216" t="s">
        <v>241</v>
      </c>
      <c r="B393" s="220" t="s">
        <v>489</v>
      </c>
      <c r="C393" s="206" t="s">
        <v>487</v>
      </c>
      <c r="D393" s="222"/>
      <c r="E393" s="222"/>
      <c r="F393" s="222">
        <f t="shared" si="21"/>
        <v>0</v>
      </c>
      <c r="G393" s="214">
        <f t="shared" si="22"/>
        <v>0</v>
      </c>
      <c r="H393" s="228"/>
    </row>
    <row r="394" spans="1:8" ht="21">
      <c r="A394" s="216" t="s">
        <v>242</v>
      </c>
      <c r="B394" s="220" t="s">
        <v>490</v>
      </c>
      <c r="C394" s="206" t="s">
        <v>487</v>
      </c>
      <c r="D394" s="222"/>
      <c r="E394" s="222"/>
      <c r="F394" s="222">
        <f t="shared" si="21"/>
        <v>0</v>
      </c>
      <c r="G394" s="214">
        <f t="shared" si="22"/>
        <v>0</v>
      </c>
      <c r="H394" s="228"/>
    </row>
    <row r="395" spans="1:8" ht="31.5">
      <c r="A395" s="216" t="s">
        <v>458</v>
      </c>
      <c r="B395" s="220" t="s">
        <v>491</v>
      </c>
      <c r="C395" s="206" t="s">
        <v>487</v>
      </c>
      <c r="D395" s="222"/>
      <c r="E395" s="222"/>
      <c r="F395" s="222">
        <f t="shared" si="21"/>
        <v>0</v>
      </c>
      <c r="G395" s="214">
        <f t="shared" si="22"/>
        <v>0</v>
      </c>
      <c r="H395" s="228"/>
    </row>
    <row r="396" spans="1:8">
      <c r="A396" s="216" t="s">
        <v>243</v>
      </c>
      <c r="B396" s="219" t="s">
        <v>997</v>
      </c>
      <c r="C396" s="206" t="s">
        <v>487</v>
      </c>
      <c r="D396" s="222"/>
      <c r="E396" s="222"/>
      <c r="F396" s="222">
        <f t="shared" si="21"/>
        <v>0</v>
      </c>
      <c r="G396" s="214">
        <f t="shared" si="22"/>
        <v>0</v>
      </c>
      <c r="H396" s="228"/>
    </row>
    <row r="397" spans="1:8">
      <c r="A397" s="216" t="s">
        <v>244</v>
      </c>
      <c r="B397" s="217" t="s">
        <v>998</v>
      </c>
      <c r="C397" s="206" t="s">
        <v>487</v>
      </c>
      <c r="D397" s="222">
        <f>D399</f>
        <v>4.1710000000000003</v>
      </c>
      <c r="E397" s="222">
        <f>E398+E411+E412</f>
        <v>0</v>
      </c>
      <c r="F397" s="222">
        <f t="shared" si="21"/>
        <v>-4.1710000000000003</v>
      </c>
      <c r="G397" s="214">
        <f t="shared" si="22"/>
        <v>-1</v>
      </c>
      <c r="H397" s="228"/>
    </row>
    <row r="398" spans="1:8" ht="21">
      <c r="A398" s="216" t="s">
        <v>246</v>
      </c>
      <c r="B398" s="219" t="s">
        <v>999</v>
      </c>
      <c r="C398" s="206" t="s">
        <v>487</v>
      </c>
      <c r="D398" s="222"/>
      <c r="E398" s="222">
        <f>E399+E403+E404+E405+E406+E407+E408</f>
        <v>0</v>
      </c>
      <c r="F398" s="222">
        <f t="shared" si="21"/>
        <v>0</v>
      </c>
      <c r="G398" s="214">
        <f t="shared" si="22"/>
        <v>0</v>
      </c>
      <c r="H398" s="228"/>
    </row>
    <row r="399" spans="1:8" ht="21">
      <c r="A399" s="216" t="s">
        <v>247</v>
      </c>
      <c r="B399" s="220" t="s">
        <v>1000</v>
      </c>
      <c r="C399" s="206" t="s">
        <v>487</v>
      </c>
      <c r="D399" s="222">
        <f>D404</f>
        <v>4.1710000000000003</v>
      </c>
      <c r="E399" s="222">
        <f>E400+E401+E402</f>
        <v>0</v>
      </c>
      <c r="F399" s="222">
        <f t="shared" si="21"/>
        <v>-4.1710000000000003</v>
      </c>
      <c r="G399" s="214">
        <f t="shared" si="22"/>
        <v>-1</v>
      </c>
      <c r="H399" s="228"/>
    </row>
    <row r="400" spans="1:8" ht="21">
      <c r="A400" s="216" t="s">
        <v>459</v>
      </c>
      <c r="B400" s="221" t="s">
        <v>489</v>
      </c>
      <c r="C400" s="206" t="s">
        <v>487</v>
      </c>
      <c r="D400" s="222"/>
      <c r="E400" s="222"/>
      <c r="F400" s="222">
        <f t="shared" si="21"/>
        <v>0</v>
      </c>
      <c r="G400" s="214">
        <f t="shared" si="22"/>
        <v>0</v>
      </c>
      <c r="H400" s="228"/>
    </row>
    <row r="401" spans="1:8" ht="21">
      <c r="A401" s="216" t="s">
        <v>460</v>
      </c>
      <c r="B401" s="221" t="s">
        <v>490</v>
      </c>
      <c r="C401" s="206" t="s">
        <v>487</v>
      </c>
      <c r="D401" s="222"/>
      <c r="E401" s="222"/>
      <c r="F401" s="222">
        <f t="shared" si="21"/>
        <v>0</v>
      </c>
      <c r="G401" s="214">
        <f t="shared" si="22"/>
        <v>0</v>
      </c>
      <c r="H401" s="228"/>
    </row>
    <row r="402" spans="1:8" ht="31.5">
      <c r="A402" s="216" t="s">
        <v>1001</v>
      </c>
      <c r="B402" s="221" t="s">
        <v>491</v>
      </c>
      <c r="C402" s="206" t="s">
        <v>487</v>
      </c>
      <c r="D402" s="222"/>
      <c r="E402" s="222"/>
      <c r="F402" s="222">
        <f t="shared" si="21"/>
        <v>0</v>
      </c>
      <c r="G402" s="214">
        <f t="shared" si="22"/>
        <v>0</v>
      </c>
      <c r="H402" s="228"/>
    </row>
    <row r="403" spans="1:8">
      <c r="A403" s="216" t="s">
        <v>248</v>
      </c>
      <c r="B403" s="220" t="s">
        <v>792</v>
      </c>
      <c r="C403" s="206" t="s">
        <v>487</v>
      </c>
      <c r="D403" s="222"/>
      <c r="E403" s="222"/>
      <c r="F403" s="222">
        <f t="shared" si="21"/>
        <v>0</v>
      </c>
      <c r="G403" s="214">
        <f t="shared" si="22"/>
        <v>0</v>
      </c>
      <c r="H403" s="228"/>
    </row>
    <row r="404" spans="1:8">
      <c r="A404" s="216" t="s">
        <v>461</v>
      </c>
      <c r="B404" s="220" t="s">
        <v>795</v>
      </c>
      <c r="C404" s="206" t="s">
        <v>487</v>
      </c>
      <c r="D404" s="243">
        <v>4.1710000000000003</v>
      </c>
      <c r="E404" s="222"/>
      <c r="F404" s="222">
        <f t="shared" si="21"/>
        <v>-4.1710000000000003</v>
      </c>
      <c r="G404" s="214">
        <f t="shared" si="22"/>
        <v>-1</v>
      </c>
      <c r="H404" s="228"/>
    </row>
    <row r="405" spans="1:8" ht="21">
      <c r="A405" s="216" t="s">
        <v>462</v>
      </c>
      <c r="B405" s="220" t="s">
        <v>798</v>
      </c>
      <c r="C405" s="206" t="s">
        <v>487</v>
      </c>
      <c r="D405" s="222"/>
      <c r="E405" s="222"/>
      <c r="F405" s="222">
        <f t="shared" si="21"/>
        <v>0</v>
      </c>
      <c r="G405" s="214">
        <f t="shared" si="22"/>
        <v>0</v>
      </c>
      <c r="H405" s="228"/>
    </row>
    <row r="406" spans="1:8">
      <c r="A406" s="216" t="s">
        <v>1002</v>
      </c>
      <c r="B406" s="220" t="s">
        <v>804</v>
      </c>
      <c r="C406" s="206" t="s">
        <v>487</v>
      </c>
      <c r="D406" s="222"/>
      <c r="E406" s="222"/>
      <c r="F406" s="222">
        <f t="shared" si="21"/>
        <v>0</v>
      </c>
      <c r="G406" s="214">
        <f t="shared" si="22"/>
        <v>0</v>
      </c>
      <c r="H406" s="228"/>
    </row>
    <row r="407" spans="1:8">
      <c r="A407" s="216" t="s">
        <v>1003</v>
      </c>
      <c r="B407" s="220" t="s">
        <v>806</v>
      </c>
      <c r="C407" s="206" t="s">
        <v>487</v>
      </c>
      <c r="D407" s="222"/>
      <c r="E407" s="222"/>
      <c r="F407" s="222">
        <f t="shared" si="21"/>
        <v>0</v>
      </c>
      <c r="G407" s="214">
        <f t="shared" si="22"/>
        <v>0</v>
      </c>
      <c r="H407" s="228"/>
    </row>
    <row r="408" spans="1:8" ht="21">
      <c r="A408" s="216" t="s">
        <v>1004</v>
      </c>
      <c r="B408" s="220" t="s">
        <v>809</v>
      </c>
      <c r="C408" s="206" t="s">
        <v>487</v>
      </c>
      <c r="D408" s="222">
        <f>D409+D410</f>
        <v>0</v>
      </c>
      <c r="E408" s="222">
        <f>E409+E410</f>
        <v>0</v>
      </c>
      <c r="F408" s="222">
        <f t="shared" si="21"/>
        <v>0</v>
      </c>
      <c r="G408" s="214">
        <f t="shared" si="22"/>
        <v>0</v>
      </c>
      <c r="H408" s="228"/>
    </row>
    <row r="409" spans="1:8">
      <c r="A409" s="216" t="s">
        <v>1005</v>
      </c>
      <c r="B409" s="221" t="s">
        <v>504</v>
      </c>
      <c r="C409" s="206" t="s">
        <v>487</v>
      </c>
      <c r="D409" s="222"/>
      <c r="E409" s="222"/>
      <c r="F409" s="222">
        <f t="shared" si="21"/>
        <v>0</v>
      </c>
      <c r="G409" s="214">
        <f t="shared" si="22"/>
        <v>0</v>
      </c>
      <c r="H409" s="228"/>
    </row>
    <row r="410" spans="1:8">
      <c r="A410" s="216" t="s">
        <v>1006</v>
      </c>
      <c r="B410" s="221" t="s">
        <v>506</v>
      </c>
      <c r="C410" s="206" t="s">
        <v>487</v>
      </c>
      <c r="D410" s="222"/>
      <c r="E410" s="222"/>
      <c r="F410" s="222">
        <f t="shared" si="21"/>
        <v>0</v>
      </c>
      <c r="G410" s="214">
        <f t="shared" si="22"/>
        <v>0</v>
      </c>
      <c r="H410" s="228"/>
    </row>
    <row r="411" spans="1:8">
      <c r="A411" s="216" t="s">
        <v>249</v>
      </c>
      <c r="B411" s="219" t="s">
        <v>1007</v>
      </c>
      <c r="C411" s="206" t="s">
        <v>487</v>
      </c>
      <c r="D411" s="222"/>
      <c r="E411" s="222"/>
      <c r="F411" s="222">
        <f t="shared" si="21"/>
        <v>0</v>
      </c>
      <c r="G411" s="214">
        <f t="shared" si="22"/>
        <v>0</v>
      </c>
      <c r="H411" s="228"/>
    </row>
    <row r="412" spans="1:8" ht="21">
      <c r="A412" s="216" t="s">
        <v>250</v>
      </c>
      <c r="B412" s="219" t="s">
        <v>1008</v>
      </c>
      <c r="C412" s="206" t="s">
        <v>487</v>
      </c>
      <c r="D412" s="222">
        <f>D414+D417+D418+D419+D420+D421+D422</f>
        <v>0</v>
      </c>
      <c r="E412" s="222">
        <f>E414+E417+E418+E419+E420+E421+E422</f>
        <v>0</v>
      </c>
      <c r="F412" s="222">
        <f t="shared" si="21"/>
        <v>0</v>
      </c>
      <c r="G412" s="214">
        <f t="shared" si="22"/>
        <v>0</v>
      </c>
      <c r="H412" s="228"/>
    </row>
    <row r="413" spans="1:8" ht="21">
      <c r="A413" s="216" t="s">
        <v>251</v>
      </c>
      <c r="B413" s="220" t="s">
        <v>1000</v>
      </c>
      <c r="C413" s="206" t="s">
        <v>487</v>
      </c>
      <c r="D413" s="222">
        <f>D414+D415+D416</f>
        <v>0</v>
      </c>
      <c r="E413" s="222">
        <f>E414+E415+E416</f>
        <v>0</v>
      </c>
      <c r="F413" s="222">
        <f t="shared" si="21"/>
        <v>0</v>
      </c>
      <c r="G413" s="214">
        <f t="shared" si="22"/>
        <v>0</v>
      </c>
      <c r="H413" s="228"/>
    </row>
    <row r="414" spans="1:8" ht="21">
      <c r="A414" s="216" t="s">
        <v>1009</v>
      </c>
      <c r="B414" s="221" t="s">
        <v>489</v>
      </c>
      <c r="C414" s="206" t="s">
        <v>487</v>
      </c>
      <c r="D414" s="222"/>
      <c r="E414" s="222"/>
      <c r="F414" s="222">
        <f t="shared" si="21"/>
        <v>0</v>
      </c>
      <c r="G414" s="214">
        <f t="shared" si="22"/>
        <v>0</v>
      </c>
      <c r="H414" s="228"/>
    </row>
    <row r="415" spans="1:8" ht="21">
      <c r="A415" s="216" t="s">
        <v>1010</v>
      </c>
      <c r="B415" s="221" t="s">
        <v>490</v>
      </c>
      <c r="C415" s="206" t="s">
        <v>487</v>
      </c>
      <c r="D415" s="222"/>
      <c r="E415" s="222"/>
      <c r="F415" s="222">
        <f t="shared" si="21"/>
        <v>0</v>
      </c>
      <c r="G415" s="214">
        <f t="shared" si="22"/>
        <v>0</v>
      </c>
      <c r="H415" s="228"/>
    </row>
    <row r="416" spans="1:8" ht="31.5">
      <c r="A416" s="216" t="s">
        <v>1010</v>
      </c>
      <c r="B416" s="221" t="s">
        <v>491</v>
      </c>
      <c r="C416" s="206" t="s">
        <v>487</v>
      </c>
      <c r="D416" s="222"/>
      <c r="E416" s="222"/>
      <c r="F416" s="222">
        <f t="shared" si="21"/>
        <v>0</v>
      </c>
      <c r="G416" s="214">
        <f t="shared" si="22"/>
        <v>0</v>
      </c>
      <c r="H416" s="228"/>
    </row>
    <row r="417" spans="1:8">
      <c r="A417" s="216" t="s">
        <v>252</v>
      </c>
      <c r="B417" s="220" t="s">
        <v>792</v>
      </c>
      <c r="C417" s="206" t="s">
        <v>487</v>
      </c>
      <c r="D417" s="222"/>
      <c r="E417" s="222"/>
      <c r="F417" s="222">
        <f t="shared" si="21"/>
        <v>0</v>
      </c>
      <c r="G417" s="214">
        <f t="shared" si="22"/>
        <v>0</v>
      </c>
      <c r="H417" s="228"/>
    </row>
    <row r="418" spans="1:8">
      <c r="A418" s="216" t="s">
        <v>253</v>
      </c>
      <c r="B418" s="220" t="s">
        <v>795</v>
      </c>
      <c r="C418" s="206" t="s">
        <v>487</v>
      </c>
      <c r="D418" s="222"/>
      <c r="E418" s="222"/>
      <c r="F418" s="222">
        <f t="shared" si="21"/>
        <v>0</v>
      </c>
      <c r="G418" s="214">
        <f t="shared" si="22"/>
        <v>0</v>
      </c>
      <c r="H418" s="228"/>
    </row>
    <row r="419" spans="1:8" ht="21">
      <c r="A419" s="216" t="s">
        <v>254</v>
      </c>
      <c r="B419" s="220" t="s">
        <v>798</v>
      </c>
      <c r="C419" s="206" t="s">
        <v>487</v>
      </c>
      <c r="D419" s="222"/>
      <c r="E419" s="222"/>
      <c r="F419" s="222">
        <f t="shared" si="21"/>
        <v>0</v>
      </c>
      <c r="G419" s="214">
        <f t="shared" si="22"/>
        <v>0</v>
      </c>
      <c r="H419" s="228"/>
    </row>
    <row r="420" spans="1:8">
      <c r="A420" s="216" t="s">
        <v>1011</v>
      </c>
      <c r="B420" s="220" t="s">
        <v>804</v>
      </c>
      <c r="C420" s="206" t="s">
        <v>487</v>
      </c>
      <c r="D420" s="222"/>
      <c r="E420" s="222"/>
      <c r="F420" s="222">
        <f t="shared" si="21"/>
        <v>0</v>
      </c>
      <c r="G420" s="214">
        <f t="shared" si="22"/>
        <v>0</v>
      </c>
      <c r="H420" s="228"/>
    </row>
    <row r="421" spans="1:8">
      <c r="A421" s="216" t="s">
        <v>1012</v>
      </c>
      <c r="B421" s="220" t="s">
        <v>806</v>
      </c>
      <c r="C421" s="206" t="s">
        <v>487</v>
      </c>
      <c r="D421" s="222"/>
      <c r="E421" s="222"/>
      <c r="F421" s="222">
        <f t="shared" si="21"/>
        <v>0</v>
      </c>
      <c r="G421" s="214">
        <f t="shared" si="22"/>
        <v>0</v>
      </c>
      <c r="H421" s="228"/>
    </row>
    <row r="422" spans="1:8" ht="21">
      <c r="A422" s="216" t="s">
        <v>1013</v>
      </c>
      <c r="B422" s="220" t="s">
        <v>809</v>
      </c>
      <c r="C422" s="206" t="s">
        <v>487</v>
      </c>
      <c r="D422" s="222">
        <f>D423+D424</f>
        <v>0</v>
      </c>
      <c r="E422" s="222">
        <f>E423+E424</f>
        <v>0</v>
      </c>
      <c r="F422" s="222">
        <f t="shared" si="21"/>
        <v>0</v>
      </c>
      <c r="G422" s="214">
        <f t="shared" si="22"/>
        <v>0</v>
      </c>
      <c r="H422" s="228"/>
    </row>
    <row r="423" spans="1:8">
      <c r="A423" s="216" t="s">
        <v>1014</v>
      </c>
      <c r="B423" s="221" t="s">
        <v>504</v>
      </c>
      <c r="C423" s="206" t="s">
        <v>487</v>
      </c>
      <c r="D423" s="222"/>
      <c r="E423" s="222"/>
      <c r="F423" s="222">
        <f t="shared" si="21"/>
        <v>0</v>
      </c>
      <c r="G423" s="214">
        <f t="shared" si="22"/>
        <v>0</v>
      </c>
      <c r="H423" s="228"/>
    </row>
    <row r="424" spans="1:8">
      <c r="A424" s="216" t="s">
        <v>1015</v>
      </c>
      <c r="B424" s="221" t="s">
        <v>506</v>
      </c>
      <c r="C424" s="206" t="s">
        <v>487</v>
      </c>
      <c r="D424" s="222"/>
      <c r="E424" s="222"/>
      <c r="F424" s="222">
        <f t="shared" si="21"/>
        <v>0</v>
      </c>
      <c r="G424" s="214">
        <f t="shared" si="22"/>
        <v>0</v>
      </c>
      <c r="H424" s="228"/>
    </row>
    <row r="425" spans="1:8">
      <c r="A425" s="216" t="s">
        <v>255</v>
      </c>
      <c r="B425" s="217" t="s">
        <v>1016</v>
      </c>
      <c r="C425" s="206" t="s">
        <v>487</v>
      </c>
      <c r="D425" s="222"/>
      <c r="E425" s="222"/>
      <c r="F425" s="222">
        <f t="shared" si="21"/>
        <v>0</v>
      </c>
      <c r="G425" s="214">
        <f t="shared" si="22"/>
        <v>0</v>
      </c>
      <c r="H425" s="228"/>
    </row>
    <row r="426" spans="1:8">
      <c r="A426" s="216" t="s">
        <v>256</v>
      </c>
      <c r="B426" s="217" t="s">
        <v>1017</v>
      </c>
      <c r="C426" s="206" t="s">
        <v>487</v>
      </c>
      <c r="D426" s="222"/>
      <c r="E426" s="222"/>
      <c r="F426" s="222">
        <f t="shared" si="21"/>
        <v>0</v>
      </c>
      <c r="G426" s="214">
        <f t="shared" si="22"/>
        <v>0</v>
      </c>
      <c r="H426" s="228"/>
    </row>
    <row r="427" spans="1:8">
      <c r="A427" s="216" t="s">
        <v>1018</v>
      </c>
      <c r="B427" s="219" t="s">
        <v>1019</v>
      </c>
      <c r="C427" s="206" t="s">
        <v>487</v>
      </c>
      <c r="D427" s="222"/>
      <c r="E427" s="222"/>
      <c r="F427" s="222">
        <f t="shared" si="21"/>
        <v>0</v>
      </c>
      <c r="G427" s="214">
        <f t="shared" si="22"/>
        <v>0</v>
      </c>
      <c r="H427" s="228"/>
    </row>
    <row r="428" spans="1:8">
      <c r="A428" s="216" t="s">
        <v>1020</v>
      </c>
      <c r="B428" s="219" t="s">
        <v>1021</v>
      </c>
      <c r="C428" s="206" t="s">
        <v>487</v>
      </c>
      <c r="D428" s="222"/>
      <c r="E428" s="222"/>
      <c r="F428" s="222">
        <f t="shared" si="21"/>
        <v>0</v>
      </c>
      <c r="G428" s="214">
        <f t="shared" si="22"/>
        <v>0</v>
      </c>
      <c r="H428" s="228"/>
    </row>
    <row r="429" spans="1:8">
      <c r="A429" s="216" t="s">
        <v>509</v>
      </c>
      <c r="B429" s="215" t="s">
        <v>1022</v>
      </c>
      <c r="C429" s="206" t="s">
        <v>487</v>
      </c>
      <c r="D429" s="222">
        <f>D430</f>
        <v>343.82600000000002</v>
      </c>
      <c r="E429" s="222"/>
      <c r="F429" s="222">
        <f t="shared" si="21"/>
        <v>-343.82600000000002</v>
      </c>
      <c r="G429" s="214">
        <f t="shared" si="22"/>
        <v>-1</v>
      </c>
      <c r="H429" s="228"/>
    </row>
    <row r="430" spans="1:8">
      <c r="A430" s="216" t="s">
        <v>398</v>
      </c>
      <c r="B430" s="217" t="s">
        <v>1023</v>
      </c>
      <c r="C430" s="206" t="s">
        <v>487</v>
      </c>
      <c r="D430" s="243">
        <v>343.82600000000002</v>
      </c>
      <c r="E430" s="222"/>
      <c r="F430" s="222">
        <f t="shared" si="21"/>
        <v>-343.82600000000002</v>
      </c>
      <c r="G430" s="214">
        <f t="shared" si="22"/>
        <v>-1</v>
      </c>
      <c r="H430" s="228"/>
    </row>
    <row r="431" spans="1:8">
      <c r="A431" s="216" t="s">
        <v>405</v>
      </c>
      <c r="B431" s="217" t="s">
        <v>1024</v>
      </c>
      <c r="C431" s="206" t="s">
        <v>487</v>
      </c>
      <c r="D431" s="222"/>
      <c r="E431" s="222"/>
      <c r="F431" s="222">
        <f t="shared" si="21"/>
        <v>0</v>
      </c>
      <c r="G431" s="214">
        <f t="shared" si="22"/>
        <v>0</v>
      </c>
      <c r="H431" s="228"/>
    </row>
    <row r="432" spans="1:8">
      <c r="A432" s="216" t="s">
        <v>410</v>
      </c>
      <c r="B432" s="217" t="s">
        <v>1025</v>
      </c>
      <c r="C432" s="206" t="s">
        <v>487</v>
      </c>
      <c r="D432" s="222"/>
      <c r="E432" s="222"/>
      <c r="F432" s="222">
        <f t="shared" si="21"/>
        <v>0</v>
      </c>
      <c r="G432" s="214">
        <f t="shared" si="22"/>
        <v>0</v>
      </c>
      <c r="H432" s="228"/>
    </row>
    <row r="433" spans="1:8">
      <c r="A433" s="216" t="s">
        <v>411</v>
      </c>
      <c r="B433" s="217" t="s">
        <v>1026</v>
      </c>
      <c r="C433" s="206" t="s">
        <v>487</v>
      </c>
      <c r="D433" s="222"/>
      <c r="E433" s="222"/>
      <c r="F433" s="222">
        <f t="shared" si="21"/>
        <v>0</v>
      </c>
      <c r="G433" s="214">
        <f t="shared" si="22"/>
        <v>0</v>
      </c>
      <c r="H433" s="228"/>
    </row>
    <row r="434" spans="1:8">
      <c r="A434" s="216" t="s">
        <v>511</v>
      </c>
      <c r="B434" s="217" t="s">
        <v>1027</v>
      </c>
      <c r="C434" s="206" t="s">
        <v>487</v>
      </c>
      <c r="D434" s="222"/>
      <c r="E434" s="222"/>
      <c r="F434" s="222">
        <f t="shared" si="21"/>
        <v>0</v>
      </c>
      <c r="G434" s="214">
        <f t="shared" si="22"/>
        <v>0</v>
      </c>
      <c r="H434" s="228"/>
    </row>
    <row r="435" spans="1:8">
      <c r="A435" s="216" t="s">
        <v>541</v>
      </c>
      <c r="B435" s="219" t="s">
        <v>692</v>
      </c>
      <c r="C435" s="206" t="s">
        <v>487</v>
      </c>
      <c r="D435" s="222"/>
      <c r="E435" s="222"/>
      <c r="F435" s="222">
        <f t="shared" ref="F435:F449" si="23">E435-D435</f>
        <v>0</v>
      </c>
      <c r="G435" s="214">
        <f t="shared" ref="G435:G449" si="24">IFERROR(F435/D435,0)</f>
        <v>0</v>
      </c>
      <c r="H435" s="228"/>
    </row>
    <row r="436" spans="1:8" ht="21">
      <c r="A436" s="216" t="s">
        <v>1028</v>
      </c>
      <c r="B436" s="220" t="s">
        <v>1029</v>
      </c>
      <c r="C436" s="206" t="s">
        <v>487</v>
      </c>
      <c r="D436" s="222"/>
      <c r="E436" s="222"/>
      <c r="F436" s="222">
        <f t="shared" si="23"/>
        <v>0</v>
      </c>
      <c r="G436" s="214">
        <f t="shared" si="24"/>
        <v>0</v>
      </c>
      <c r="H436" s="228"/>
    </row>
    <row r="437" spans="1:8" ht="21">
      <c r="A437" s="216" t="s">
        <v>543</v>
      </c>
      <c r="B437" s="219" t="s">
        <v>694</v>
      </c>
      <c r="C437" s="206" t="s">
        <v>487</v>
      </c>
      <c r="D437" s="222"/>
      <c r="E437" s="222"/>
      <c r="F437" s="222">
        <f t="shared" si="23"/>
        <v>0</v>
      </c>
      <c r="G437" s="214">
        <f t="shared" si="24"/>
        <v>0</v>
      </c>
      <c r="H437" s="228"/>
    </row>
    <row r="438" spans="1:8" ht="31.5">
      <c r="A438" s="216" t="s">
        <v>1030</v>
      </c>
      <c r="B438" s="220" t="s">
        <v>1031</v>
      </c>
      <c r="C438" s="206" t="s">
        <v>487</v>
      </c>
      <c r="D438" s="222"/>
      <c r="E438" s="222"/>
      <c r="F438" s="222">
        <f t="shared" si="23"/>
        <v>0</v>
      </c>
      <c r="G438" s="214">
        <f t="shared" si="24"/>
        <v>0</v>
      </c>
      <c r="H438" s="228"/>
    </row>
    <row r="439" spans="1:8">
      <c r="A439" s="216" t="s">
        <v>512</v>
      </c>
      <c r="B439" s="217" t="s">
        <v>1032</v>
      </c>
      <c r="C439" s="206" t="s">
        <v>487</v>
      </c>
      <c r="D439" s="222"/>
      <c r="E439" s="222"/>
      <c r="F439" s="222">
        <f t="shared" si="23"/>
        <v>0</v>
      </c>
      <c r="G439" s="214">
        <f t="shared" si="24"/>
        <v>0</v>
      </c>
      <c r="H439" s="228"/>
    </row>
    <row r="440" spans="1:8">
      <c r="A440" s="216" t="s">
        <v>513</v>
      </c>
      <c r="B440" s="217" t="s">
        <v>1033</v>
      </c>
      <c r="C440" s="206" t="s">
        <v>487</v>
      </c>
      <c r="D440" s="222"/>
      <c r="E440" s="222"/>
      <c r="F440" s="222">
        <f t="shared" si="23"/>
        <v>0</v>
      </c>
      <c r="G440" s="214">
        <f t="shared" si="24"/>
        <v>0</v>
      </c>
      <c r="H440" s="228"/>
    </row>
    <row r="441" spans="1:8">
      <c r="A441" s="216" t="s">
        <v>561</v>
      </c>
      <c r="B441" s="215" t="s">
        <v>554</v>
      </c>
      <c r="C441" s="206" t="s">
        <v>617</v>
      </c>
      <c r="D441" s="222"/>
      <c r="E441" s="222"/>
      <c r="F441" s="222">
        <f t="shared" si="23"/>
        <v>0</v>
      </c>
      <c r="G441" s="214">
        <f t="shared" si="24"/>
        <v>0</v>
      </c>
      <c r="H441" s="228"/>
    </row>
    <row r="442" spans="1:8" ht="42">
      <c r="A442" s="216" t="s">
        <v>257</v>
      </c>
      <c r="B442" s="217" t="s">
        <v>1034</v>
      </c>
      <c r="C442" s="206" t="s">
        <v>487</v>
      </c>
      <c r="D442" s="222"/>
      <c r="E442" s="222"/>
      <c r="F442" s="222">
        <f t="shared" si="23"/>
        <v>0</v>
      </c>
      <c r="G442" s="214">
        <f t="shared" si="24"/>
        <v>0</v>
      </c>
      <c r="H442" s="228"/>
    </row>
    <row r="443" spans="1:8" ht="21">
      <c r="A443" s="216" t="s">
        <v>258</v>
      </c>
      <c r="B443" s="219" t="s">
        <v>1035</v>
      </c>
      <c r="C443" s="206" t="s">
        <v>487</v>
      </c>
      <c r="D443" s="222"/>
      <c r="E443" s="222"/>
      <c r="F443" s="222">
        <f t="shared" si="23"/>
        <v>0</v>
      </c>
      <c r="G443" s="214">
        <f t="shared" si="24"/>
        <v>0</v>
      </c>
      <c r="H443" s="228"/>
    </row>
    <row r="444" spans="1:8" ht="21">
      <c r="A444" s="216" t="s">
        <v>259</v>
      </c>
      <c r="B444" s="219" t="s">
        <v>1036</v>
      </c>
      <c r="C444" s="206" t="s">
        <v>487</v>
      </c>
      <c r="D444" s="222"/>
      <c r="E444" s="222"/>
      <c r="F444" s="222">
        <f t="shared" si="23"/>
        <v>0</v>
      </c>
      <c r="G444" s="214">
        <f t="shared" si="24"/>
        <v>0</v>
      </c>
      <c r="H444" s="228"/>
    </row>
    <row r="445" spans="1:8">
      <c r="A445" s="216" t="s">
        <v>260</v>
      </c>
      <c r="B445" s="219" t="s">
        <v>1037</v>
      </c>
      <c r="C445" s="206" t="s">
        <v>487</v>
      </c>
      <c r="D445" s="222"/>
      <c r="E445" s="222"/>
      <c r="F445" s="222">
        <f t="shared" si="23"/>
        <v>0</v>
      </c>
      <c r="G445" s="214">
        <f t="shared" si="24"/>
        <v>0</v>
      </c>
      <c r="H445" s="228"/>
    </row>
    <row r="446" spans="1:8" ht="31.5">
      <c r="A446" s="216" t="s">
        <v>261</v>
      </c>
      <c r="B446" s="217" t="s">
        <v>1038</v>
      </c>
      <c r="C446" s="206" t="s">
        <v>617</v>
      </c>
      <c r="D446" s="222"/>
      <c r="E446" s="222"/>
      <c r="F446" s="222">
        <f t="shared" si="23"/>
        <v>0</v>
      </c>
      <c r="G446" s="214">
        <f t="shared" si="24"/>
        <v>0</v>
      </c>
      <c r="H446" s="228"/>
    </row>
    <row r="447" spans="1:8" ht="21">
      <c r="A447" s="216" t="s">
        <v>262</v>
      </c>
      <c r="B447" s="219" t="s">
        <v>1039</v>
      </c>
      <c r="C447" s="206" t="s">
        <v>487</v>
      </c>
      <c r="D447" s="222"/>
      <c r="E447" s="222"/>
      <c r="F447" s="222">
        <f t="shared" si="23"/>
        <v>0</v>
      </c>
      <c r="G447" s="214">
        <f t="shared" si="24"/>
        <v>0</v>
      </c>
      <c r="H447" s="228"/>
    </row>
    <row r="448" spans="1:8" ht="21">
      <c r="A448" s="216" t="s">
        <v>266</v>
      </c>
      <c r="B448" s="219" t="s">
        <v>1040</v>
      </c>
      <c r="C448" s="206" t="s">
        <v>487</v>
      </c>
      <c r="D448" s="222"/>
      <c r="E448" s="222"/>
      <c r="F448" s="222">
        <f t="shared" si="23"/>
        <v>0</v>
      </c>
      <c r="G448" s="214">
        <f t="shared" si="24"/>
        <v>0</v>
      </c>
      <c r="H448" s="228"/>
    </row>
    <row r="449" spans="1:8">
      <c r="A449" s="216" t="s">
        <v>265</v>
      </c>
      <c r="B449" s="219" t="s">
        <v>1041</v>
      </c>
      <c r="C449" s="206" t="s">
        <v>487</v>
      </c>
      <c r="D449" s="222"/>
      <c r="E449" s="222"/>
      <c r="F449" s="222">
        <f t="shared" si="23"/>
        <v>0</v>
      </c>
      <c r="G449" s="214">
        <f t="shared" si="24"/>
        <v>0</v>
      </c>
      <c r="H449" s="228"/>
    </row>
    <row r="450" spans="1:8">
      <c r="A450" s="230"/>
      <c r="B450" s="231"/>
      <c r="C450" s="232"/>
      <c r="D450" s="233"/>
      <c r="E450" s="233"/>
      <c r="F450" s="233"/>
      <c r="G450" s="234"/>
      <c r="H450" s="235"/>
    </row>
    <row r="451" spans="1:8" ht="15.75" customHeight="1">
      <c r="A451" s="230"/>
      <c r="B451" s="231"/>
      <c r="C451" s="232"/>
      <c r="D451" s="233"/>
      <c r="E451" s="233"/>
      <c r="F451" s="233"/>
      <c r="G451" s="234"/>
      <c r="H451" s="235"/>
    </row>
    <row r="452" spans="1:8">
      <c r="A452" s="230"/>
      <c r="B452" s="236" t="s">
        <v>1050</v>
      </c>
      <c r="C452" s="232"/>
      <c r="D452" s="233"/>
      <c r="E452" s="233" t="s">
        <v>1053</v>
      </c>
      <c r="F452" s="233"/>
      <c r="G452" s="234"/>
      <c r="H452" s="235"/>
    </row>
    <row r="453" spans="1:8">
      <c r="A453" s="230"/>
      <c r="B453" s="231"/>
      <c r="C453" s="232"/>
      <c r="D453" s="233"/>
      <c r="E453" s="233"/>
      <c r="F453" s="233"/>
      <c r="G453" s="234"/>
      <c r="H453" s="235"/>
    </row>
    <row r="454" spans="1:8">
      <c r="A454" s="237"/>
      <c r="B454" s="237" t="s">
        <v>1051</v>
      </c>
      <c r="C454" s="237"/>
      <c r="D454" s="237"/>
      <c r="E454" s="237" t="s">
        <v>1052</v>
      </c>
      <c r="F454" s="237"/>
      <c r="G454" s="238"/>
      <c r="H454" s="237"/>
    </row>
    <row r="455" spans="1:8" ht="15.75" customHeight="1">
      <c r="A455" s="366" t="s">
        <v>1042</v>
      </c>
      <c r="B455" s="366"/>
      <c r="C455" s="366"/>
      <c r="D455" s="366"/>
      <c r="E455" s="366"/>
      <c r="F455" s="366"/>
      <c r="G455" s="366"/>
      <c r="H455" s="366"/>
    </row>
    <row r="456" spans="1:8">
      <c r="A456" s="366"/>
      <c r="B456" s="366"/>
      <c r="C456" s="366"/>
      <c r="D456" s="366"/>
      <c r="E456" s="366"/>
      <c r="F456" s="366"/>
      <c r="G456" s="366"/>
      <c r="H456" s="366"/>
    </row>
    <row r="457" spans="1:8">
      <c r="A457" s="366"/>
      <c r="B457" s="366"/>
      <c r="C457" s="366"/>
      <c r="D457" s="366"/>
      <c r="E457" s="366"/>
      <c r="F457" s="366"/>
      <c r="G457" s="366"/>
      <c r="H457" s="366"/>
    </row>
    <row r="458" spans="1:8">
      <c r="A458" s="366"/>
      <c r="B458" s="366"/>
      <c r="C458" s="366"/>
      <c r="D458" s="366"/>
      <c r="E458" s="366"/>
      <c r="F458" s="366"/>
      <c r="G458" s="366"/>
      <c r="H458" s="366"/>
    </row>
    <row r="459" spans="1:8">
      <c r="A459" s="366"/>
      <c r="B459" s="366"/>
      <c r="C459" s="366"/>
      <c r="D459" s="366"/>
      <c r="E459" s="366"/>
      <c r="F459" s="366"/>
      <c r="G459" s="366"/>
      <c r="H459" s="366"/>
    </row>
    <row r="460" spans="1:8">
      <c r="A460" s="366"/>
      <c r="B460" s="366"/>
      <c r="C460" s="366"/>
      <c r="D460" s="366"/>
      <c r="E460" s="366"/>
      <c r="F460" s="366"/>
      <c r="G460" s="366"/>
      <c r="H460" s="366"/>
    </row>
    <row r="461" spans="1:8">
      <c r="A461" s="366"/>
      <c r="B461" s="366"/>
      <c r="C461" s="366"/>
      <c r="D461" s="366"/>
      <c r="E461" s="366"/>
      <c r="F461" s="366"/>
      <c r="G461" s="366"/>
      <c r="H461" s="366"/>
    </row>
    <row r="462" spans="1:8">
      <c r="A462" s="366"/>
      <c r="B462" s="366"/>
      <c r="C462" s="366"/>
      <c r="D462" s="366"/>
      <c r="E462" s="366"/>
      <c r="F462" s="366"/>
      <c r="G462" s="366"/>
      <c r="H462" s="366"/>
    </row>
    <row r="463" spans="1:8">
      <c r="A463" s="237"/>
      <c r="B463" s="237"/>
      <c r="C463" s="237"/>
      <c r="D463" s="237"/>
      <c r="E463" s="237"/>
      <c r="F463" s="237"/>
      <c r="G463" s="238"/>
      <c r="H463" s="237"/>
    </row>
  </sheetData>
  <autoFilter ref="A22:I449" xr:uid="{00000000-0009-0000-0000-00000A000000}"/>
  <mergeCells count="26">
    <mergeCell ref="A455:H462"/>
    <mergeCell ref="A371:B371"/>
    <mergeCell ref="A13:I13"/>
    <mergeCell ref="A14:H14"/>
    <mergeCell ref="A21:H21"/>
    <mergeCell ref="A165:H165"/>
    <mergeCell ref="A317:H317"/>
    <mergeCell ref="A367:H367"/>
    <mergeCell ref="A368:A369"/>
    <mergeCell ref="B368:B369"/>
    <mergeCell ref="C368:C369"/>
    <mergeCell ref="D368:E368"/>
    <mergeCell ref="F368:G368"/>
    <mergeCell ref="H368:H369"/>
    <mergeCell ref="A16:H16"/>
    <mergeCell ref="A18:A19"/>
    <mergeCell ref="B18:B19"/>
    <mergeCell ref="C18:C19"/>
    <mergeCell ref="D18:E18"/>
    <mergeCell ref="F18:G18"/>
    <mergeCell ref="H18:H19"/>
    <mergeCell ref="A6:H6"/>
    <mergeCell ref="A7:H7"/>
    <mergeCell ref="C9:F9"/>
    <mergeCell ref="C10:F10"/>
    <mergeCell ref="A11:H11"/>
  </mergeCells>
  <pageMargins left="0.7" right="0.7" top="0.75" bottom="0.75" header="0.3" footer="0.3"/>
  <pageSetup paperSize="9" scale="81" fitToHeight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4DDCC-BEF0-441B-819B-863CA481F848}">
  <sheetPr>
    <pageSetUpPr fitToPage="1"/>
  </sheetPr>
  <dimension ref="A1:I463"/>
  <sheetViews>
    <sheetView tabSelected="1" zoomScale="140" zoomScaleNormal="140" workbookViewId="0">
      <selection activeCell="K18" sqref="K18"/>
    </sheetView>
  </sheetViews>
  <sheetFormatPr defaultRowHeight="15.75"/>
  <cols>
    <col min="1" max="1" width="5.5" customWidth="1"/>
    <col min="2" max="2" width="33.75" customWidth="1"/>
    <col min="3" max="3" width="7.5" customWidth="1"/>
    <col min="4" max="5" width="6.75" customWidth="1"/>
    <col min="6" max="6" width="7.875" customWidth="1"/>
    <col min="7" max="7" width="6.375" style="239" customWidth="1"/>
    <col min="8" max="8" width="11.875" customWidth="1"/>
  </cols>
  <sheetData>
    <row r="1" spans="1:9">
      <c r="A1" s="198"/>
      <c r="B1" s="198"/>
      <c r="C1" s="198"/>
      <c r="D1" s="198"/>
      <c r="E1" s="198"/>
      <c r="F1" s="198"/>
      <c r="G1" s="199"/>
      <c r="H1" s="198" t="s">
        <v>473</v>
      </c>
    </row>
    <row r="2" spans="1:9">
      <c r="A2" s="198"/>
      <c r="B2" s="198"/>
      <c r="C2" s="198"/>
      <c r="D2" s="198"/>
      <c r="E2" s="198"/>
      <c r="F2" s="198"/>
      <c r="G2" s="199"/>
      <c r="H2" s="198" t="s">
        <v>2</v>
      </c>
    </row>
    <row r="3" spans="1:9">
      <c r="A3" s="198"/>
      <c r="B3" s="198"/>
      <c r="C3" s="198"/>
      <c r="D3" s="198"/>
      <c r="E3" s="198"/>
      <c r="F3" s="198"/>
      <c r="G3" s="199"/>
      <c r="H3" s="198" t="s">
        <v>474</v>
      </c>
    </row>
    <row r="4" spans="1:9">
      <c r="A4" s="198"/>
      <c r="B4" s="198"/>
      <c r="C4" s="198"/>
      <c r="D4" s="198"/>
      <c r="E4" s="198"/>
      <c r="F4" s="198"/>
      <c r="G4" s="199"/>
      <c r="H4" s="198"/>
    </row>
    <row r="5" spans="1:9">
      <c r="A5" s="198"/>
      <c r="B5" s="198"/>
      <c r="C5" s="198"/>
      <c r="D5" s="198"/>
      <c r="E5" s="198"/>
      <c r="F5" s="198"/>
      <c r="G5" s="199"/>
      <c r="H5" s="198"/>
    </row>
    <row r="6" spans="1:9">
      <c r="A6" s="353" t="s">
        <v>475</v>
      </c>
      <c r="B6" s="354"/>
      <c r="C6" s="354"/>
      <c r="D6" s="354"/>
      <c r="E6" s="354"/>
      <c r="F6" s="354"/>
      <c r="G6" s="354"/>
      <c r="H6" s="354"/>
    </row>
    <row r="7" spans="1:9">
      <c r="A7" s="355"/>
      <c r="B7" s="355"/>
      <c r="C7" s="355"/>
      <c r="D7" s="355"/>
      <c r="E7" s="355"/>
      <c r="F7" s="355"/>
      <c r="G7" s="355"/>
      <c r="H7" s="355"/>
    </row>
    <row r="8" spans="1:9">
      <c r="A8" s="198"/>
      <c r="B8" s="198" t="s">
        <v>476</v>
      </c>
      <c r="C8" s="200" t="s">
        <v>1047</v>
      </c>
      <c r="D8" s="200"/>
      <c r="E8" s="200"/>
      <c r="F8" s="200"/>
      <c r="G8" s="199"/>
      <c r="H8" s="198"/>
    </row>
    <row r="9" spans="1:9">
      <c r="A9" s="201"/>
      <c r="B9" s="201"/>
      <c r="C9" s="356" t="s">
        <v>477</v>
      </c>
      <c r="D9" s="356"/>
      <c r="E9" s="356"/>
      <c r="F9" s="356"/>
      <c r="G9" s="202"/>
      <c r="H9" s="201"/>
    </row>
    <row r="10" spans="1:9">
      <c r="A10" s="203"/>
      <c r="B10" s="198" t="s">
        <v>478</v>
      </c>
      <c r="C10" s="357" t="s">
        <v>1043</v>
      </c>
      <c r="D10" s="357"/>
      <c r="E10" s="357"/>
      <c r="F10" s="357"/>
      <c r="G10" s="204"/>
      <c r="H10" s="203"/>
    </row>
    <row r="11" spans="1:9">
      <c r="A11" s="355" t="s">
        <v>1068</v>
      </c>
      <c r="B11" s="355"/>
      <c r="C11" s="355"/>
      <c r="D11" s="355"/>
      <c r="E11" s="355"/>
      <c r="F11" s="355"/>
      <c r="G11" s="355"/>
      <c r="H11" s="355"/>
    </row>
    <row r="12" spans="1:9">
      <c r="A12" s="203"/>
      <c r="B12" s="203"/>
      <c r="C12" s="203"/>
      <c r="D12" s="203"/>
      <c r="E12" s="203"/>
      <c r="F12" s="203"/>
      <c r="G12" s="204"/>
      <c r="H12" s="203"/>
    </row>
    <row r="13" spans="1:9" ht="24.75" customHeight="1">
      <c r="A13" s="369" t="s">
        <v>1095</v>
      </c>
      <c r="B13" s="369"/>
      <c r="C13" s="369"/>
      <c r="D13" s="369"/>
      <c r="E13" s="369"/>
      <c r="F13" s="369"/>
      <c r="G13" s="369"/>
      <c r="H13" s="369"/>
      <c r="I13" s="249"/>
    </row>
    <row r="14" spans="1:9">
      <c r="A14" s="370" t="s">
        <v>392</v>
      </c>
      <c r="B14" s="370"/>
      <c r="C14" s="370"/>
      <c r="D14" s="370"/>
      <c r="E14" s="370"/>
      <c r="F14" s="370"/>
      <c r="G14" s="370"/>
      <c r="H14" s="370"/>
    </row>
    <row r="15" spans="1:9">
      <c r="A15" s="205"/>
      <c r="B15" s="205"/>
      <c r="C15" s="205"/>
      <c r="D15" s="203"/>
      <c r="E15" s="203"/>
      <c r="F15" s="203"/>
      <c r="G15" s="204"/>
      <c r="H15" s="203"/>
    </row>
    <row r="16" spans="1:9">
      <c r="A16" s="380" t="s">
        <v>479</v>
      </c>
      <c r="B16" s="380"/>
      <c r="C16" s="380"/>
      <c r="D16" s="380"/>
      <c r="E16" s="380"/>
      <c r="F16" s="380"/>
      <c r="G16" s="380"/>
      <c r="H16" s="380"/>
    </row>
    <row r="17" spans="1:8">
      <c r="A17" s="203"/>
      <c r="B17" s="203"/>
      <c r="C17" s="203"/>
      <c r="D17" s="203"/>
      <c r="E17" s="203"/>
      <c r="F17" s="203"/>
      <c r="G17" s="204"/>
      <c r="H17" s="203"/>
    </row>
    <row r="18" spans="1:8" ht="42" customHeight="1">
      <c r="A18" s="358" t="s">
        <v>480</v>
      </c>
      <c r="B18" s="358" t="s">
        <v>481</v>
      </c>
      <c r="C18" s="358" t="s">
        <v>482</v>
      </c>
      <c r="D18" s="360" t="s">
        <v>1069</v>
      </c>
      <c r="E18" s="361"/>
      <c r="F18" s="362" t="s">
        <v>483</v>
      </c>
      <c r="G18" s="363"/>
      <c r="H18" s="364" t="s">
        <v>0</v>
      </c>
    </row>
    <row r="19" spans="1:8" ht="31.5">
      <c r="A19" s="359"/>
      <c r="B19" s="359"/>
      <c r="C19" s="359"/>
      <c r="D19" s="206" t="s">
        <v>6</v>
      </c>
      <c r="E19" s="206" t="s">
        <v>7</v>
      </c>
      <c r="F19" s="207" t="s">
        <v>484</v>
      </c>
      <c r="G19" s="208" t="s">
        <v>485</v>
      </c>
      <c r="H19" s="365"/>
    </row>
    <row r="20" spans="1:8">
      <c r="A20" s="206">
        <v>1</v>
      </c>
      <c r="B20" s="206">
        <v>2</v>
      </c>
      <c r="C20" s="206">
        <v>3</v>
      </c>
      <c r="D20" s="206">
        <v>4</v>
      </c>
      <c r="E20" s="206">
        <v>5</v>
      </c>
      <c r="F20" s="206">
        <v>6</v>
      </c>
      <c r="G20" s="209">
        <v>7</v>
      </c>
      <c r="H20" s="206">
        <v>8</v>
      </c>
    </row>
    <row r="21" spans="1:8">
      <c r="A21" s="371" t="s">
        <v>486</v>
      </c>
      <c r="B21" s="372"/>
      <c r="C21" s="372"/>
      <c r="D21" s="372"/>
      <c r="E21" s="372"/>
      <c r="F21" s="372"/>
      <c r="G21" s="372"/>
      <c r="H21" s="373"/>
    </row>
    <row r="22" spans="1:8" ht="21">
      <c r="A22" s="210" t="s">
        <v>46</v>
      </c>
      <c r="B22" s="211" t="s">
        <v>1057</v>
      </c>
      <c r="C22" s="212" t="s">
        <v>487</v>
      </c>
      <c r="D22" s="213">
        <f>D23+D27+D28+D29+D30+D31+D32+D33+D36</f>
        <v>194.31899999999999</v>
      </c>
      <c r="E22" s="213">
        <f t="shared" ref="E22" si="0">E23+E27+E28+E29+E30+E31+E32+E33+E36</f>
        <v>179.15</v>
      </c>
      <c r="F22" s="213"/>
      <c r="G22" s="214"/>
      <c r="H22" s="215"/>
    </row>
    <row r="23" spans="1:8" ht="21">
      <c r="A23" s="216" t="s">
        <v>237</v>
      </c>
      <c r="B23" s="217" t="s">
        <v>488</v>
      </c>
      <c r="C23" s="206" t="s">
        <v>487</v>
      </c>
      <c r="D23" s="218">
        <f>D24+D25+D26</f>
        <v>0</v>
      </c>
      <c r="E23" s="218">
        <f>E24+E25+E26</f>
        <v>0</v>
      </c>
      <c r="F23" s="218"/>
      <c r="G23" s="214"/>
      <c r="H23" s="215"/>
    </row>
    <row r="24" spans="1:8" ht="21">
      <c r="A24" s="216" t="s">
        <v>238</v>
      </c>
      <c r="B24" s="219" t="s">
        <v>489</v>
      </c>
      <c r="C24" s="206" t="s">
        <v>487</v>
      </c>
      <c r="D24" s="218"/>
      <c r="E24" s="218"/>
      <c r="F24" s="218"/>
      <c r="G24" s="214"/>
      <c r="H24" s="215"/>
    </row>
    <row r="25" spans="1:8" ht="21">
      <c r="A25" s="216" t="s">
        <v>240</v>
      </c>
      <c r="B25" s="219" t="s">
        <v>490</v>
      </c>
      <c r="C25" s="206" t="s">
        <v>487</v>
      </c>
      <c r="D25" s="218"/>
      <c r="E25" s="218"/>
      <c r="F25" s="218"/>
      <c r="G25" s="214"/>
      <c r="H25" s="215"/>
    </row>
    <row r="26" spans="1:8" ht="21">
      <c r="A26" s="216" t="s">
        <v>243</v>
      </c>
      <c r="B26" s="219" t="s">
        <v>491</v>
      </c>
      <c r="C26" s="206" t="s">
        <v>487</v>
      </c>
      <c r="D26" s="218"/>
      <c r="E26" s="218"/>
      <c r="F26" s="218"/>
      <c r="G26" s="214"/>
      <c r="H26" s="215"/>
    </row>
    <row r="27" spans="1:8">
      <c r="A27" s="216" t="s">
        <v>244</v>
      </c>
      <c r="B27" s="217" t="s">
        <v>492</v>
      </c>
      <c r="C27" s="206" t="s">
        <v>487</v>
      </c>
      <c r="D27" s="218"/>
      <c r="E27" s="218"/>
      <c r="F27" s="218"/>
      <c r="G27" s="214"/>
      <c r="H27" s="215"/>
    </row>
    <row r="28" spans="1:8">
      <c r="A28" s="216" t="s">
        <v>255</v>
      </c>
      <c r="B28" s="217" t="s">
        <v>493</v>
      </c>
      <c r="C28" s="206" t="s">
        <v>487</v>
      </c>
      <c r="D28" s="218">
        <v>187.62899999999999</v>
      </c>
      <c r="E28" s="218">
        <v>172.459</v>
      </c>
      <c r="F28" s="218"/>
      <c r="G28" s="214"/>
      <c r="H28" s="215"/>
    </row>
    <row r="29" spans="1:8">
      <c r="A29" s="216" t="s">
        <v>256</v>
      </c>
      <c r="B29" s="217" t="s">
        <v>494</v>
      </c>
      <c r="C29" s="206" t="s">
        <v>487</v>
      </c>
      <c r="D29" s="218"/>
      <c r="E29" s="218"/>
      <c r="F29" s="218"/>
      <c r="G29" s="214"/>
      <c r="H29" s="215"/>
    </row>
    <row r="30" spans="1:8">
      <c r="A30" s="216" t="s">
        <v>495</v>
      </c>
      <c r="B30" s="217" t="s">
        <v>496</v>
      </c>
      <c r="C30" s="206" t="s">
        <v>487</v>
      </c>
      <c r="D30" s="218">
        <v>1.4</v>
      </c>
      <c r="E30" s="218">
        <v>1.4</v>
      </c>
      <c r="F30" s="218"/>
      <c r="G30" s="214"/>
      <c r="H30" s="215"/>
    </row>
    <row r="31" spans="1:8">
      <c r="A31" s="216" t="s">
        <v>497</v>
      </c>
      <c r="B31" s="217" t="s">
        <v>498</v>
      </c>
      <c r="C31" s="206" t="s">
        <v>487</v>
      </c>
      <c r="D31" s="218"/>
      <c r="E31" s="218"/>
      <c r="F31" s="218"/>
      <c r="G31" s="214"/>
      <c r="H31" s="215"/>
    </row>
    <row r="32" spans="1:8">
      <c r="A32" s="216" t="s">
        <v>499</v>
      </c>
      <c r="B32" s="217" t="s">
        <v>500</v>
      </c>
      <c r="C32" s="206" t="s">
        <v>487</v>
      </c>
      <c r="D32" s="218"/>
      <c r="E32" s="218"/>
      <c r="F32" s="218"/>
      <c r="G32" s="214"/>
      <c r="H32" s="215"/>
    </row>
    <row r="33" spans="1:8" ht="21">
      <c r="A33" s="216" t="s">
        <v>501</v>
      </c>
      <c r="B33" s="217" t="s">
        <v>502</v>
      </c>
      <c r="C33" s="206" t="s">
        <v>487</v>
      </c>
      <c r="D33" s="218"/>
      <c r="E33" s="218"/>
      <c r="F33" s="218"/>
      <c r="G33" s="214"/>
      <c r="H33" s="215"/>
    </row>
    <row r="34" spans="1:8">
      <c r="A34" s="216" t="s">
        <v>503</v>
      </c>
      <c r="B34" s="219" t="s">
        <v>504</v>
      </c>
      <c r="C34" s="206" t="s">
        <v>487</v>
      </c>
      <c r="D34" s="218"/>
      <c r="E34" s="218"/>
      <c r="F34" s="218"/>
      <c r="G34" s="214"/>
      <c r="H34" s="215"/>
    </row>
    <row r="35" spans="1:8">
      <c r="A35" s="216" t="s">
        <v>505</v>
      </c>
      <c r="B35" s="219" t="s">
        <v>506</v>
      </c>
      <c r="C35" s="206" t="s">
        <v>487</v>
      </c>
      <c r="D35" s="218"/>
      <c r="E35" s="218"/>
      <c r="F35" s="218"/>
      <c r="G35" s="214"/>
      <c r="H35" s="215"/>
    </row>
    <row r="36" spans="1:8">
      <c r="A36" s="216" t="s">
        <v>507</v>
      </c>
      <c r="B36" s="217" t="s">
        <v>508</v>
      </c>
      <c r="C36" s="206" t="s">
        <v>487</v>
      </c>
      <c r="D36" s="218">
        <v>5.29</v>
      </c>
      <c r="E36" s="218">
        <v>5.2910000000000004</v>
      </c>
      <c r="F36" s="218"/>
      <c r="G36" s="214"/>
      <c r="H36" s="215"/>
    </row>
    <row r="37" spans="1:8" ht="21">
      <c r="A37" s="210" t="s">
        <v>509</v>
      </c>
      <c r="B37" s="211" t="s">
        <v>510</v>
      </c>
      <c r="C37" s="212" t="s">
        <v>487</v>
      </c>
      <c r="D37" s="213">
        <f>D38+D42+D43+D44+D45+D46+D47+D48+D51</f>
        <v>121.14100000000001</v>
      </c>
      <c r="E37" s="213">
        <f t="shared" ref="E37" si="1">E38+E42+E43+E44+E45+E46+E47+E48+E51</f>
        <v>118.91600000000001</v>
      </c>
      <c r="F37" s="213"/>
      <c r="G37" s="214"/>
      <c r="H37" s="211"/>
    </row>
    <row r="38" spans="1:8" ht="21">
      <c r="A38" s="216" t="s">
        <v>398</v>
      </c>
      <c r="B38" s="217" t="s">
        <v>488</v>
      </c>
      <c r="C38" s="206" t="s">
        <v>487</v>
      </c>
      <c r="D38" s="218">
        <f>D39+D40+D41</f>
        <v>0</v>
      </c>
      <c r="E38" s="218">
        <f t="shared" ref="E38" si="2">E39+E40+E41</f>
        <v>0</v>
      </c>
      <c r="F38" s="218"/>
      <c r="G38" s="214"/>
      <c r="H38" s="215"/>
    </row>
    <row r="39" spans="1:8" ht="21">
      <c r="A39" s="216" t="s">
        <v>399</v>
      </c>
      <c r="B39" s="219" t="s">
        <v>489</v>
      </c>
      <c r="C39" s="206" t="s">
        <v>487</v>
      </c>
      <c r="D39" s="218"/>
      <c r="E39" s="218"/>
      <c r="F39" s="218"/>
      <c r="G39" s="214"/>
      <c r="H39" s="215"/>
    </row>
    <row r="40" spans="1:8" ht="21">
      <c r="A40" s="216" t="s">
        <v>400</v>
      </c>
      <c r="B40" s="219" t="s">
        <v>490</v>
      </c>
      <c r="C40" s="206" t="s">
        <v>487</v>
      </c>
      <c r="D40" s="218"/>
      <c r="E40" s="218"/>
      <c r="F40" s="218"/>
      <c r="G40" s="214"/>
      <c r="H40" s="215"/>
    </row>
    <row r="41" spans="1:8" ht="21">
      <c r="A41" s="216" t="s">
        <v>403</v>
      </c>
      <c r="B41" s="219" t="s">
        <v>491</v>
      </c>
      <c r="C41" s="206" t="s">
        <v>487</v>
      </c>
      <c r="D41" s="218"/>
      <c r="E41" s="218"/>
      <c r="F41" s="218"/>
      <c r="G41" s="214"/>
      <c r="H41" s="215"/>
    </row>
    <row r="42" spans="1:8">
      <c r="A42" s="216" t="s">
        <v>405</v>
      </c>
      <c r="B42" s="217" t="s">
        <v>492</v>
      </c>
      <c r="C42" s="206" t="s">
        <v>487</v>
      </c>
      <c r="D42" s="218"/>
      <c r="E42" s="218"/>
      <c r="F42" s="218"/>
      <c r="G42" s="214"/>
      <c r="H42" s="215"/>
    </row>
    <row r="43" spans="1:8">
      <c r="A43" s="216" t="s">
        <v>410</v>
      </c>
      <c r="B43" s="217" t="s">
        <v>493</v>
      </c>
      <c r="C43" s="206" t="s">
        <v>487</v>
      </c>
      <c r="D43" s="218">
        <v>114.70399999999999</v>
      </c>
      <c r="E43" s="218">
        <v>111.93</v>
      </c>
      <c r="F43" s="218"/>
      <c r="G43" s="214"/>
      <c r="H43" s="215"/>
    </row>
    <row r="44" spans="1:8">
      <c r="A44" s="216" t="s">
        <v>411</v>
      </c>
      <c r="B44" s="217" t="s">
        <v>494</v>
      </c>
      <c r="C44" s="206" t="s">
        <v>487</v>
      </c>
      <c r="D44" s="218"/>
      <c r="E44" s="218"/>
      <c r="F44" s="218"/>
      <c r="G44" s="214"/>
      <c r="H44" s="215"/>
    </row>
    <row r="45" spans="1:8">
      <c r="A45" s="216" t="s">
        <v>511</v>
      </c>
      <c r="B45" s="217" t="s">
        <v>496</v>
      </c>
      <c r="C45" s="206" t="s">
        <v>487</v>
      </c>
      <c r="D45" s="218">
        <v>2.028</v>
      </c>
      <c r="E45" s="218">
        <v>2.577</v>
      </c>
      <c r="F45" s="218"/>
      <c r="G45" s="214"/>
      <c r="H45" s="215"/>
    </row>
    <row r="46" spans="1:8">
      <c r="A46" s="216" t="s">
        <v>512</v>
      </c>
      <c r="B46" s="217" t="s">
        <v>498</v>
      </c>
      <c r="C46" s="206" t="s">
        <v>487</v>
      </c>
      <c r="D46" s="218"/>
      <c r="E46" s="218"/>
      <c r="F46" s="218"/>
      <c r="G46" s="214"/>
      <c r="H46" s="215"/>
    </row>
    <row r="47" spans="1:8">
      <c r="A47" s="216" t="s">
        <v>513</v>
      </c>
      <c r="B47" s="217" t="s">
        <v>500</v>
      </c>
      <c r="C47" s="206" t="s">
        <v>487</v>
      </c>
      <c r="D47" s="218"/>
      <c r="E47" s="218"/>
      <c r="F47" s="218"/>
      <c r="G47" s="214"/>
      <c r="H47" s="215"/>
    </row>
    <row r="48" spans="1:8" ht="21">
      <c r="A48" s="216" t="s">
        <v>514</v>
      </c>
      <c r="B48" s="217" t="s">
        <v>502</v>
      </c>
      <c r="C48" s="206" t="s">
        <v>487</v>
      </c>
      <c r="D48" s="218">
        <f>D49+D50</f>
        <v>0</v>
      </c>
      <c r="E48" s="218">
        <f t="shared" ref="E48" si="3">E49+E50</f>
        <v>0</v>
      </c>
      <c r="F48" s="218"/>
      <c r="G48" s="214"/>
      <c r="H48" s="215"/>
    </row>
    <row r="49" spans="1:8">
      <c r="A49" s="216" t="s">
        <v>515</v>
      </c>
      <c r="B49" s="219" t="s">
        <v>504</v>
      </c>
      <c r="C49" s="206" t="s">
        <v>487</v>
      </c>
      <c r="D49" s="218"/>
      <c r="E49" s="218"/>
      <c r="F49" s="218"/>
      <c r="G49" s="214"/>
      <c r="H49" s="215"/>
    </row>
    <row r="50" spans="1:8">
      <c r="A50" s="216" t="s">
        <v>516</v>
      </c>
      <c r="B50" s="219" t="s">
        <v>506</v>
      </c>
      <c r="C50" s="206" t="s">
        <v>487</v>
      </c>
      <c r="D50" s="218"/>
      <c r="E50" s="218"/>
      <c r="F50" s="218"/>
      <c r="G50" s="214"/>
      <c r="H50" s="215"/>
    </row>
    <row r="51" spans="1:8">
      <c r="A51" s="216" t="s">
        <v>517</v>
      </c>
      <c r="B51" s="217" t="s">
        <v>508</v>
      </c>
      <c r="C51" s="206" t="s">
        <v>487</v>
      </c>
      <c r="D51" s="218">
        <v>4.4089999999999998</v>
      </c>
      <c r="E51" s="218">
        <v>4.4089999999999998</v>
      </c>
      <c r="F51" s="218"/>
      <c r="G51" s="214"/>
      <c r="H51" s="215"/>
    </row>
    <row r="52" spans="1:8">
      <c r="A52" s="216" t="s">
        <v>518</v>
      </c>
      <c r="B52" s="217" t="s">
        <v>519</v>
      </c>
      <c r="C52" s="206" t="s">
        <v>487</v>
      </c>
      <c r="D52" s="218">
        <f>D53+D54+D59+D60</f>
        <v>29.041</v>
      </c>
      <c r="E52" s="218">
        <f>E53+E54+E59+E60</f>
        <v>29.93</v>
      </c>
      <c r="F52" s="218"/>
      <c r="G52" s="214"/>
      <c r="H52" s="215"/>
    </row>
    <row r="53" spans="1:8">
      <c r="A53" s="216" t="s">
        <v>399</v>
      </c>
      <c r="B53" s="219" t="s">
        <v>520</v>
      </c>
      <c r="C53" s="206" t="s">
        <v>487</v>
      </c>
      <c r="D53" s="218"/>
      <c r="E53" s="218"/>
      <c r="F53" s="218"/>
      <c r="G53" s="214"/>
      <c r="H53" s="215"/>
    </row>
    <row r="54" spans="1:8">
      <c r="A54" s="216" t="s">
        <v>400</v>
      </c>
      <c r="B54" s="219" t="s">
        <v>521</v>
      </c>
      <c r="C54" s="206" t="s">
        <v>487</v>
      </c>
      <c r="D54" s="218">
        <f>D55+D58</f>
        <v>25.571000000000002</v>
      </c>
      <c r="E54" s="218">
        <f>E55+E58</f>
        <v>25.571000000000002</v>
      </c>
      <c r="F54" s="218"/>
      <c r="G54" s="214"/>
      <c r="H54" s="215"/>
    </row>
    <row r="55" spans="1:8" ht="21">
      <c r="A55" s="216" t="s">
        <v>401</v>
      </c>
      <c r="B55" s="220" t="s">
        <v>522</v>
      </c>
      <c r="C55" s="206" t="s">
        <v>487</v>
      </c>
      <c r="D55" s="218">
        <f>D56+D57</f>
        <v>25.571000000000002</v>
      </c>
      <c r="E55" s="218">
        <f>E56+E57</f>
        <v>25.571000000000002</v>
      </c>
      <c r="F55" s="218"/>
      <c r="G55" s="214"/>
      <c r="H55" s="215"/>
    </row>
    <row r="56" spans="1:8" ht="21">
      <c r="A56" s="216" t="s">
        <v>465</v>
      </c>
      <c r="B56" s="221" t="s">
        <v>523</v>
      </c>
      <c r="C56" s="206" t="s">
        <v>487</v>
      </c>
      <c r="D56" s="218">
        <v>25.571000000000002</v>
      </c>
      <c r="E56" s="218">
        <v>25.571000000000002</v>
      </c>
      <c r="F56" s="218"/>
      <c r="G56" s="214"/>
      <c r="H56" s="215"/>
    </row>
    <row r="57" spans="1:8">
      <c r="A57" s="216" t="s">
        <v>466</v>
      </c>
      <c r="B57" s="221" t="s">
        <v>524</v>
      </c>
      <c r="C57" s="206" t="s">
        <v>487</v>
      </c>
      <c r="D57" s="218"/>
      <c r="E57" s="218"/>
      <c r="F57" s="218"/>
      <c r="G57" s="214"/>
      <c r="H57" s="215"/>
    </row>
    <row r="58" spans="1:8">
      <c r="A58" s="216" t="s">
        <v>402</v>
      </c>
      <c r="B58" s="220" t="s">
        <v>525</v>
      </c>
      <c r="C58" s="206" t="s">
        <v>487</v>
      </c>
      <c r="D58" s="218"/>
      <c r="E58" s="218"/>
      <c r="F58" s="218"/>
      <c r="G58" s="214"/>
      <c r="H58" s="215"/>
    </row>
    <row r="59" spans="1:8">
      <c r="A59" s="216" t="s">
        <v>403</v>
      </c>
      <c r="B59" s="219" t="s">
        <v>526</v>
      </c>
      <c r="C59" s="206" t="s">
        <v>487</v>
      </c>
      <c r="D59" s="218">
        <v>3.47</v>
      </c>
      <c r="E59" s="218">
        <v>4.359</v>
      </c>
      <c r="F59" s="218"/>
      <c r="G59" s="214"/>
      <c r="H59" s="215"/>
    </row>
    <row r="60" spans="1:8">
      <c r="A60" s="216" t="s">
        <v>404</v>
      </c>
      <c r="B60" s="219" t="s">
        <v>527</v>
      </c>
      <c r="C60" s="206" t="s">
        <v>487</v>
      </c>
      <c r="D60" s="218"/>
      <c r="E60" s="218"/>
      <c r="F60" s="218"/>
      <c r="G60" s="214"/>
      <c r="H60" s="215"/>
    </row>
    <row r="61" spans="1:8" ht="21">
      <c r="A61" s="216" t="s">
        <v>528</v>
      </c>
      <c r="B61" s="217" t="s">
        <v>529</v>
      </c>
      <c r="C61" s="206" t="s">
        <v>487</v>
      </c>
      <c r="D61" s="218">
        <f>D62+D63+D64+D65+D66</f>
        <v>9.49</v>
      </c>
      <c r="E61" s="218">
        <f>E62+E63+E64+E65+E66</f>
        <v>7.7350000000000003</v>
      </c>
      <c r="F61" s="218"/>
      <c r="G61" s="214"/>
      <c r="H61" s="215"/>
    </row>
    <row r="62" spans="1:8" ht="21">
      <c r="A62" s="216" t="s">
        <v>406</v>
      </c>
      <c r="B62" s="219" t="s">
        <v>530</v>
      </c>
      <c r="C62" s="206" t="s">
        <v>487</v>
      </c>
      <c r="D62" s="218"/>
      <c r="E62" s="218"/>
      <c r="F62" s="218"/>
      <c r="G62" s="214"/>
      <c r="H62" s="215"/>
    </row>
    <row r="63" spans="1:8" ht="21">
      <c r="A63" s="216" t="s">
        <v>407</v>
      </c>
      <c r="B63" s="219" t="s">
        <v>531</v>
      </c>
      <c r="C63" s="206" t="s">
        <v>487</v>
      </c>
      <c r="D63" s="218"/>
      <c r="E63" s="218"/>
      <c r="F63" s="218"/>
      <c r="G63" s="214"/>
      <c r="H63" s="215"/>
    </row>
    <row r="64" spans="1:8">
      <c r="A64" s="216" t="s">
        <v>408</v>
      </c>
      <c r="B64" s="219" t="s">
        <v>532</v>
      </c>
      <c r="C64" s="206" t="s">
        <v>487</v>
      </c>
      <c r="D64" s="218"/>
      <c r="E64" s="218"/>
      <c r="F64" s="218"/>
      <c r="G64" s="214"/>
      <c r="H64" s="215"/>
    </row>
    <row r="65" spans="1:8">
      <c r="A65" s="216" t="s">
        <v>409</v>
      </c>
      <c r="B65" s="219" t="s">
        <v>533</v>
      </c>
      <c r="C65" s="206" t="s">
        <v>487</v>
      </c>
      <c r="D65" s="218"/>
      <c r="E65" s="218"/>
      <c r="F65" s="218"/>
      <c r="G65" s="214"/>
      <c r="H65" s="215"/>
    </row>
    <row r="66" spans="1:8">
      <c r="A66" s="216" t="s">
        <v>467</v>
      </c>
      <c r="B66" s="219" t="s">
        <v>534</v>
      </c>
      <c r="C66" s="206" t="s">
        <v>487</v>
      </c>
      <c r="D66" s="218">
        <v>9.49</v>
      </c>
      <c r="E66" s="218">
        <v>7.7350000000000003</v>
      </c>
      <c r="F66" s="218"/>
      <c r="G66" s="214"/>
      <c r="H66" s="215"/>
    </row>
    <row r="67" spans="1:8">
      <c r="A67" s="216" t="s">
        <v>535</v>
      </c>
      <c r="B67" s="217" t="s">
        <v>536</v>
      </c>
      <c r="C67" s="206" t="s">
        <v>487</v>
      </c>
      <c r="D67" s="218">
        <v>60.14</v>
      </c>
      <c r="E67" s="218">
        <v>57.667999999999999</v>
      </c>
      <c r="F67" s="218"/>
      <c r="G67" s="214"/>
      <c r="H67" s="215"/>
    </row>
    <row r="68" spans="1:8">
      <c r="A68" s="216" t="s">
        <v>537</v>
      </c>
      <c r="B68" s="217" t="s">
        <v>538</v>
      </c>
      <c r="C68" s="206" t="s">
        <v>487</v>
      </c>
      <c r="D68" s="218">
        <v>5.7060000000000004</v>
      </c>
      <c r="E68" s="218">
        <v>16.388000000000002</v>
      </c>
      <c r="F68" s="218"/>
      <c r="G68" s="214"/>
      <c r="H68" s="215"/>
    </row>
    <row r="69" spans="1:8">
      <c r="A69" s="216" t="s">
        <v>539</v>
      </c>
      <c r="B69" s="217" t="s">
        <v>540</v>
      </c>
      <c r="C69" s="206" t="s">
        <v>487</v>
      </c>
      <c r="D69" s="218">
        <f>D70+D71</f>
        <v>8.202</v>
      </c>
      <c r="E69" s="218">
        <f>E70+E71</f>
        <v>0</v>
      </c>
      <c r="F69" s="218"/>
      <c r="G69" s="214"/>
      <c r="H69" s="215"/>
    </row>
    <row r="70" spans="1:8">
      <c r="A70" s="216" t="s">
        <v>541</v>
      </c>
      <c r="B70" s="219" t="s">
        <v>542</v>
      </c>
      <c r="C70" s="206" t="s">
        <v>487</v>
      </c>
      <c r="D70" s="218">
        <v>8.202</v>
      </c>
      <c r="E70" s="218"/>
      <c r="F70" s="218"/>
      <c r="G70" s="214"/>
      <c r="H70" s="215"/>
    </row>
    <row r="71" spans="1:8">
      <c r="A71" s="216" t="s">
        <v>543</v>
      </c>
      <c r="B71" s="219" t="s">
        <v>544</v>
      </c>
      <c r="C71" s="206" t="s">
        <v>487</v>
      </c>
      <c r="D71" s="218">
        <v>0</v>
      </c>
      <c r="E71" s="218">
        <v>0</v>
      </c>
      <c r="F71" s="218"/>
      <c r="G71" s="214"/>
      <c r="H71" s="215"/>
    </row>
    <row r="72" spans="1:8">
      <c r="A72" s="216" t="s">
        <v>545</v>
      </c>
      <c r="B72" s="217" t="s">
        <v>546</v>
      </c>
      <c r="C72" s="206" t="s">
        <v>487</v>
      </c>
      <c r="D72" s="218">
        <f>D73+D74+D75</f>
        <v>19.492999999999999</v>
      </c>
      <c r="E72" s="218">
        <f>E73+E74+E75</f>
        <v>14.78</v>
      </c>
      <c r="F72" s="218"/>
      <c r="G72" s="214"/>
      <c r="H72" s="215"/>
    </row>
    <row r="73" spans="1:8">
      <c r="A73" s="216" t="s">
        <v>547</v>
      </c>
      <c r="B73" s="219" t="s">
        <v>548</v>
      </c>
      <c r="C73" s="206" t="s">
        <v>487</v>
      </c>
      <c r="D73" s="218">
        <v>14.18</v>
      </c>
      <c r="E73" s="218">
        <v>14.18</v>
      </c>
      <c r="F73" s="218"/>
      <c r="G73" s="214"/>
      <c r="H73" s="215"/>
    </row>
    <row r="74" spans="1:8">
      <c r="A74" s="216" t="s">
        <v>549</v>
      </c>
      <c r="B74" s="219" t="s">
        <v>550</v>
      </c>
      <c r="C74" s="206" t="s">
        <v>487</v>
      </c>
      <c r="D74" s="218">
        <v>5.3129999999999997</v>
      </c>
      <c r="E74" s="218">
        <v>0.6</v>
      </c>
      <c r="F74" s="218"/>
      <c r="G74" s="214"/>
      <c r="H74" s="215"/>
    </row>
    <row r="75" spans="1:8">
      <c r="A75" s="216" t="s">
        <v>551</v>
      </c>
      <c r="B75" s="219" t="s">
        <v>552</v>
      </c>
      <c r="C75" s="206" t="s">
        <v>487</v>
      </c>
      <c r="D75" s="218"/>
      <c r="E75" s="218"/>
      <c r="F75" s="218"/>
      <c r="G75" s="214"/>
      <c r="H75" s="215"/>
    </row>
    <row r="76" spans="1:8">
      <c r="A76" s="216" t="s">
        <v>553</v>
      </c>
      <c r="B76" s="217" t="s">
        <v>554</v>
      </c>
      <c r="C76" s="206" t="s">
        <v>487</v>
      </c>
      <c r="D76" s="218">
        <f>D77+D78+D79</f>
        <v>0</v>
      </c>
      <c r="E76" s="218">
        <f>E77+E78+E79</f>
        <v>0</v>
      </c>
      <c r="F76" s="218"/>
      <c r="G76" s="214"/>
      <c r="H76" s="215"/>
    </row>
    <row r="77" spans="1:8">
      <c r="A77" s="216" t="s">
        <v>555</v>
      </c>
      <c r="B77" s="219" t="s">
        <v>556</v>
      </c>
      <c r="C77" s="206" t="s">
        <v>487</v>
      </c>
      <c r="D77" s="218"/>
      <c r="E77" s="218"/>
      <c r="F77" s="218"/>
      <c r="G77" s="214"/>
      <c r="H77" s="215"/>
    </row>
    <row r="78" spans="1:8">
      <c r="A78" s="216" t="s">
        <v>557</v>
      </c>
      <c r="B78" s="219" t="s">
        <v>558</v>
      </c>
      <c r="C78" s="206" t="s">
        <v>487</v>
      </c>
      <c r="D78" s="218"/>
      <c r="E78" s="218"/>
      <c r="F78" s="218"/>
      <c r="G78" s="214"/>
      <c r="H78" s="215"/>
    </row>
    <row r="79" spans="1:8">
      <c r="A79" s="216" t="s">
        <v>559</v>
      </c>
      <c r="B79" s="219" t="s">
        <v>560</v>
      </c>
      <c r="C79" s="206" t="s">
        <v>487</v>
      </c>
      <c r="D79" s="218"/>
      <c r="E79" s="218"/>
      <c r="F79" s="218"/>
      <c r="G79" s="214"/>
      <c r="H79" s="215"/>
    </row>
    <row r="80" spans="1:8" ht="21">
      <c r="A80" s="216" t="s">
        <v>561</v>
      </c>
      <c r="B80" s="215" t="s">
        <v>562</v>
      </c>
      <c r="C80" s="206" t="s">
        <v>487</v>
      </c>
      <c r="D80" s="218">
        <f>D81+D85+D86+D87+D88+D89+D90+D91+D94</f>
        <v>73.177999999999997</v>
      </c>
      <c r="E80" s="218">
        <f>E81+E85+E86+E87+E88+E89+E90+E91+E94</f>
        <v>60.233999999999995</v>
      </c>
      <c r="F80" s="218"/>
      <c r="G80" s="214"/>
      <c r="H80" s="215"/>
    </row>
    <row r="81" spans="1:8" ht="21">
      <c r="A81" s="216" t="s">
        <v>257</v>
      </c>
      <c r="B81" s="217" t="s">
        <v>488</v>
      </c>
      <c r="C81" s="206" t="s">
        <v>487</v>
      </c>
      <c r="D81" s="218">
        <f>D82+D83+D84</f>
        <v>0</v>
      </c>
      <c r="E81" s="218">
        <f>E82+E83+E84</f>
        <v>0</v>
      </c>
      <c r="F81" s="218"/>
      <c r="G81" s="214"/>
      <c r="H81" s="215"/>
    </row>
    <row r="82" spans="1:8" ht="21">
      <c r="A82" s="216" t="s">
        <v>258</v>
      </c>
      <c r="B82" s="219" t="s">
        <v>489</v>
      </c>
      <c r="C82" s="206" t="s">
        <v>487</v>
      </c>
      <c r="D82" s="218"/>
      <c r="E82" s="218"/>
      <c r="F82" s="218"/>
      <c r="G82" s="214"/>
      <c r="H82" s="215"/>
    </row>
    <row r="83" spans="1:8" ht="21">
      <c r="A83" s="216" t="s">
        <v>259</v>
      </c>
      <c r="B83" s="219" t="s">
        <v>490</v>
      </c>
      <c r="C83" s="206" t="s">
        <v>487</v>
      </c>
      <c r="D83" s="218"/>
      <c r="E83" s="218"/>
      <c r="F83" s="218"/>
      <c r="G83" s="214"/>
      <c r="H83" s="215"/>
    </row>
    <row r="84" spans="1:8" ht="21">
      <c r="A84" s="216" t="s">
        <v>260</v>
      </c>
      <c r="B84" s="219" t="s">
        <v>491</v>
      </c>
      <c r="C84" s="206" t="s">
        <v>487</v>
      </c>
      <c r="D84" s="218"/>
      <c r="E84" s="218"/>
      <c r="F84" s="218"/>
      <c r="G84" s="214"/>
      <c r="H84" s="215"/>
    </row>
    <row r="85" spans="1:8">
      <c r="A85" s="216" t="s">
        <v>261</v>
      </c>
      <c r="B85" s="217" t="s">
        <v>492</v>
      </c>
      <c r="C85" s="206" t="s">
        <v>487</v>
      </c>
      <c r="D85" s="218"/>
      <c r="E85" s="218"/>
      <c r="F85" s="218"/>
      <c r="G85" s="214"/>
      <c r="H85" s="215"/>
    </row>
    <row r="86" spans="1:8">
      <c r="A86" s="216" t="s">
        <v>263</v>
      </c>
      <c r="B86" s="217" t="s">
        <v>493</v>
      </c>
      <c r="C86" s="206" t="s">
        <v>487</v>
      </c>
      <c r="D86" s="218">
        <f>D28-D43</f>
        <v>72.924999999999997</v>
      </c>
      <c r="E86" s="218">
        <f>E28-E43</f>
        <v>60.528999999999996</v>
      </c>
      <c r="F86" s="218"/>
      <c r="G86" s="214"/>
      <c r="H86" s="215"/>
    </row>
    <row r="87" spans="1:8">
      <c r="A87" s="216" t="s">
        <v>264</v>
      </c>
      <c r="B87" s="217" t="s">
        <v>494</v>
      </c>
      <c r="C87" s="206" t="s">
        <v>487</v>
      </c>
      <c r="D87" s="218"/>
      <c r="E87" s="218"/>
      <c r="F87" s="218"/>
      <c r="G87" s="214"/>
      <c r="H87" s="215"/>
    </row>
    <row r="88" spans="1:8">
      <c r="A88" s="216" t="s">
        <v>563</v>
      </c>
      <c r="B88" s="217" t="s">
        <v>496</v>
      </c>
      <c r="C88" s="206" t="s">
        <v>487</v>
      </c>
      <c r="D88" s="218">
        <f>D30-D45</f>
        <v>-0.62800000000000011</v>
      </c>
      <c r="E88" s="218">
        <f>E30-E45</f>
        <v>-1.177</v>
      </c>
      <c r="F88" s="218"/>
      <c r="G88" s="214"/>
      <c r="H88" s="215"/>
    </row>
    <row r="89" spans="1:8">
      <c r="A89" s="216" t="s">
        <v>564</v>
      </c>
      <c r="B89" s="217" t="s">
        <v>498</v>
      </c>
      <c r="C89" s="206" t="s">
        <v>487</v>
      </c>
      <c r="D89" s="218"/>
      <c r="E89" s="218"/>
      <c r="F89" s="218"/>
      <c r="G89" s="214"/>
      <c r="H89" s="215"/>
    </row>
    <row r="90" spans="1:8">
      <c r="A90" s="216" t="s">
        <v>565</v>
      </c>
      <c r="B90" s="217" t="s">
        <v>500</v>
      </c>
      <c r="C90" s="206" t="s">
        <v>487</v>
      </c>
      <c r="D90" s="218"/>
      <c r="E90" s="218"/>
      <c r="F90" s="218"/>
      <c r="G90" s="214"/>
      <c r="H90" s="215"/>
    </row>
    <row r="91" spans="1:8" ht="21">
      <c r="A91" s="216" t="s">
        <v>566</v>
      </c>
      <c r="B91" s="217" t="s">
        <v>502</v>
      </c>
      <c r="C91" s="206" t="s">
        <v>487</v>
      </c>
      <c r="D91" s="218">
        <f>D92+D93</f>
        <v>0</v>
      </c>
      <c r="E91" s="218">
        <f>E92+E93</f>
        <v>0</v>
      </c>
      <c r="F91" s="218"/>
      <c r="G91" s="214"/>
      <c r="H91" s="215"/>
    </row>
    <row r="92" spans="1:8">
      <c r="A92" s="216" t="s">
        <v>567</v>
      </c>
      <c r="B92" s="219" t="s">
        <v>504</v>
      </c>
      <c r="C92" s="206" t="s">
        <v>487</v>
      </c>
      <c r="D92" s="218"/>
      <c r="E92" s="218"/>
      <c r="F92" s="218"/>
      <c r="G92" s="214"/>
      <c r="H92" s="215"/>
    </row>
    <row r="93" spans="1:8">
      <c r="A93" s="216" t="s">
        <v>568</v>
      </c>
      <c r="B93" s="219" t="s">
        <v>506</v>
      </c>
      <c r="C93" s="206" t="s">
        <v>487</v>
      </c>
      <c r="D93" s="218"/>
      <c r="E93" s="218"/>
      <c r="F93" s="218"/>
      <c r="G93" s="214"/>
      <c r="H93" s="215"/>
    </row>
    <row r="94" spans="1:8">
      <c r="A94" s="216" t="s">
        <v>569</v>
      </c>
      <c r="B94" s="217" t="s">
        <v>508</v>
      </c>
      <c r="C94" s="206" t="s">
        <v>487</v>
      </c>
      <c r="D94" s="218">
        <f>D36-D51</f>
        <v>0.88100000000000023</v>
      </c>
      <c r="E94" s="218">
        <f>E36-E51</f>
        <v>0.88200000000000056</v>
      </c>
      <c r="F94" s="218"/>
      <c r="G94" s="214"/>
      <c r="H94" s="215"/>
    </row>
    <row r="95" spans="1:8">
      <c r="A95" s="216" t="s">
        <v>570</v>
      </c>
      <c r="B95" s="215" t="s">
        <v>571</v>
      </c>
      <c r="C95" s="206" t="s">
        <v>487</v>
      </c>
      <c r="D95" s="218">
        <f>D96-D102</f>
        <v>-8.6170000000000009</v>
      </c>
      <c r="E95" s="218">
        <f>E96-E102</f>
        <v>-1.831</v>
      </c>
      <c r="F95" s="218"/>
      <c r="G95" s="214"/>
      <c r="H95" s="215"/>
    </row>
    <row r="96" spans="1:8">
      <c r="A96" s="216" t="s">
        <v>138</v>
      </c>
      <c r="B96" s="217" t="s">
        <v>572</v>
      </c>
      <c r="C96" s="206" t="s">
        <v>487</v>
      </c>
      <c r="D96" s="218">
        <f>D97+D98+D99+D101</f>
        <v>0.13300000000000001</v>
      </c>
      <c r="E96" s="218">
        <f>E97+E98+E99+E101</f>
        <v>0.39400000000000002</v>
      </c>
      <c r="F96" s="218"/>
      <c r="G96" s="214"/>
      <c r="H96" s="215"/>
    </row>
    <row r="97" spans="1:8">
      <c r="A97" s="216" t="s">
        <v>412</v>
      </c>
      <c r="B97" s="219" t="s">
        <v>573</v>
      </c>
      <c r="C97" s="206" t="s">
        <v>487</v>
      </c>
      <c r="D97" s="218"/>
      <c r="E97" s="218"/>
      <c r="F97" s="218"/>
      <c r="G97" s="214"/>
      <c r="H97" s="215"/>
    </row>
    <row r="98" spans="1:8">
      <c r="A98" s="216" t="s">
        <v>413</v>
      </c>
      <c r="B98" s="219" t="s">
        <v>574</v>
      </c>
      <c r="C98" s="206" t="s">
        <v>487</v>
      </c>
      <c r="D98" s="218"/>
      <c r="E98" s="218"/>
      <c r="F98" s="218"/>
      <c r="G98" s="214"/>
      <c r="H98" s="215"/>
    </row>
    <row r="99" spans="1:8">
      <c r="A99" s="216" t="s">
        <v>414</v>
      </c>
      <c r="B99" s="219" t="s">
        <v>575</v>
      </c>
      <c r="C99" s="206" t="s">
        <v>487</v>
      </c>
      <c r="D99" s="218">
        <f>D100</f>
        <v>0</v>
      </c>
      <c r="E99" s="218">
        <f>E100</f>
        <v>0</v>
      </c>
      <c r="F99" s="218"/>
      <c r="G99" s="214"/>
      <c r="H99" s="215"/>
    </row>
    <row r="100" spans="1:8">
      <c r="A100" s="216" t="s">
        <v>415</v>
      </c>
      <c r="B100" s="220" t="s">
        <v>576</v>
      </c>
      <c r="C100" s="206" t="s">
        <v>487</v>
      </c>
      <c r="D100" s="218"/>
      <c r="E100" s="218"/>
      <c r="F100" s="218"/>
      <c r="G100" s="214"/>
      <c r="H100" s="215"/>
    </row>
    <row r="101" spans="1:8">
      <c r="A101" s="216" t="s">
        <v>416</v>
      </c>
      <c r="B101" s="219" t="s">
        <v>577</v>
      </c>
      <c r="C101" s="206" t="s">
        <v>487</v>
      </c>
      <c r="D101" s="218">
        <v>0.13300000000000001</v>
      </c>
      <c r="E101" s="218">
        <v>0.39400000000000002</v>
      </c>
      <c r="F101" s="218"/>
      <c r="G101" s="214"/>
      <c r="H101" s="215"/>
    </row>
    <row r="102" spans="1:8">
      <c r="A102" s="216" t="s">
        <v>139</v>
      </c>
      <c r="B102" s="217" t="s">
        <v>546</v>
      </c>
      <c r="C102" s="206" t="s">
        <v>487</v>
      </c>
      <c r="D102" s="218">
        <f>D103+D104+D105+D107</f>
        <v>8.75</v>
      </c>
      <c r="E102" s="218">
        <f>E103+E104+E105+E107</f>
        <v>2.2250000000000001</v>
      </c>
      <c r="F102" s="218"/>
      <c r="G102" s="214"/>
      <c r="H102" s="215"/>
    </row>
    <row r="103" spans="1:8">
      <c r="A103" s="216" t="s">
        <v>417</v>
      </c>
      <c r="B103" s="219" t="s">
        <v>578</v>
      </c>
      <c r="C103" s="206" t="s">
        <v>487</v>
      </c>
      <c r="D103" s="218"/>
      <c r="E103" s="218"/>
      <c r="F103" s="218"/>
      <c r="G103" s="214"/>
      <c r="H103" s="215"/>
    </row>
    <row r="104" spans="1:8">
      <c r="A104" s="216" t="s">
        <v>418</v>
      </c>
      <c r="B104" s="219" t="s">
        <v>579</v>
      </c>
      <c r="C104" s="206" t="s">
        <v>487</v>
      </c>
      <c r="D104" s="218"/>
      <c r="E104" s="218"/>
      <c r="F104" s="218"/>
      <c r="G104" s="214"/>
      <c r="H104" s="215"/>
    </row>
    <row r="105" spans="1:8">
      <c r="A105" s="216" t="s">
        <v>419</v>
      </c>
      <c r="B105" s="219" t="s">
        <v>580</v>
      </c>
      <c r="C105" s="206" t="s">
        <v>487</v>
      </c>
      <c r="D105" s="218">
        <f>D106</f>
        <v>0</v>
      </c>
      <c r="E105" s="218">
        <f>E106</f>
        <v>0</v>
      </c>
      <c r="F105" s="218"/>
      <c r="G105" s="214"/>
      <c r="H105" s="215"/>
    </row>
    <row r="106" spans="1:8">
      <c r="A106" s="216" t="s">
        <v>420</v>
      </c>
      <c r="B106" s="220" t="s">
        <v>576</v>
      </c>
      <c r="C106" s="206" t="s">
        <v>487</v>
      </c>
      <c r="D106" s="218"/>
      <c r="E106" s="218"/>
      <c r="F106" s="218"/>
      <c r="G106" s="214"/>
      <c r="H106" s="215"/>
    </row>
    <row r="107" spans="1:8">
      <c r="A107" s="216" t="s">
        <v>421</v>
      </c>
      <c r="B107" s="219" t="s">
        <v>581</v>
      </c>
      <c r="C107" s="206" t="s">
        <v>487</v>
      </c>
      <c r="D107" s="218">
        <v>8.75</v>
      </c>
      <c r="E107" s="218">
        <v>2.2250000000000001</v>
      </c>
      <c r="F107" s="218"/>
      <c r="G107" s="214"/>
      <c r="H107" s="215"/>
    </row>
    <row r="108" spans="1:8" ht="21">
      <c r="A108" s="216" t="s">
        <v>582</v>
      </c>
      <c r="B108" s="215" t="s">
        <v>583</v>
      </c>
      <c r="C108" s="206" t="s">
        <v>487</v>
      </c>
      <c r="D108" s="218">
        <f>D80+D95</f>
        <v>64.560999999999993</v>
      </c>
      <c r="E108" s="218">
        <f>E80+E95</f>
        <v>58.402999999999992</v>
      </c>
      <c r="F108" s="218"/>
      <c r="G108" s="214"/>
      <c r="H108" s="215"/>
    </row>
    <row r="109" spans="1:8" ht="21">
      <c r="A109" s="216" t="s">
        <v>142</v>
      </c>
      <c r="B109" s="217" t="s">
        <v>584</v>
      </c>
      <c r="C109" s="206" t="s">
        <v>487</v>
      </c>
      <c r="D109" s="218">
        <f>D110+D111+D112</f>
        <v>0</v>
      </c>
      <c r="E109" s="218">
        <f>E110+E111+E112</f>
        <v>0</v>
      </c>
      <c r="F109" s="218"/>
      <c r="G109" s="214"/>
      <c r="H109" s="215"/>
    </row>
    <row r="110" spans="1:8" ht="21">
      <c r="A110" s="216" t="s">
        <v>267</v>
      </c>
      <c r="B110" s="219" t="s">
        <v>489</v>
      </c>
      <c r="C110" s="206" t="s">
        <v>487</v>
      </c>
      <c r="D110" s="218"/>
      <c r="E110" s="218"/>
      <c r="F110" s="218"/>
      <c r="G110" s="214"/>
      <c r="H110" s="215"/>
    </row>
    <row r="111" spans="1:8" ht="21">
      <c r="A111" s="216" t="s">
        <v>268</v>
      </c>
      <c r="B111" s="219" t="s">
        <v>490</v>
      </c>
      <c r="C111" s="206" t="s">
        <v>487</v>
      </c>
      <c r="D111" s="218"/>
      <c r="E111" s="218"/>
      <c r="F111" s="218"/>
      <c r="G111" s="214"/>
      <c r="H111" s="215"/>
    </row>
    <row r="112" spans="1:8" ht="21">
      <c r="A112" s="216" t="s">
        <v>269</v>
      </c>
      <c r="B112" s="219" t="s">
        <v>491</v>
      </c>
      <c r="C112" s="206" t="s">
        <v>487</v>
      </c>
      <c r="D112" s="218"/>
      <c r="E112" s="218"/>
      <c r="F112" s="218"/>
      <c r="G112" s="214"/>
      <c r="H112" s="215"/>
    </row>
    <row r="113" spans="1:8">
      <c r="A113" s="216" t="s">
        <v>143</v>
      </c>
      <c r="B113" s="217" t="s">
        <v>492</v>
      </c>
      <c r="C113" s="206" t="s">
        <v>487</v>
      </c>
      <c r="D113" s="218"/>
      <c r="E113" s="218"/>
      <c r="F113" s="218"/>
      <c r="G113" s="214"/>
      <c r="H113" s="215"/>
    </row>
    <row r="114" spans="1:8">
      <c r="A114" s="216" t="s">
        <v>144</v>
      </c>
      <c r="B114" s="217" t="s">
        <v>493</v>
      </c>
      <c r="C114" s="206" t="s">
        <v>487</v>
      </c>
      <c r="D114" s="218">
        <f>D86</f>
        <v>72.924999999999997</v>
      </c>
      <c r="E114" s="218">
        <f>E86</f>
        <v>60.528999999999996</v>
      </c>
      <c r="F114" s="218"/>
      <c r="G114" s="214"/>
      <c r="H114" s="215"/>
    </row>
    <row r="115" spans="1:8">
      <c r="A115" s="216" t="s">
        <v>145</v>
      </c>
      <c r="B115" s="217" t="s">
        <v>494</v>
      </c>
      <c r="C115" s="206" t="s">
        <v>487</v>
      </c>
      <c r="D115" s="218"/>
      <c r="E115" s="218"/>
      <c r="F115" s="218"/>
      <c r="G115" s="214"/>
      <c r="H115" s="215"/>
    </row>
    <row r="116" spans="1:8">
      <c r="A116" s="216" t="s">
        <v>270</v>
      </c>
      <c r="B116" s="217" t="s">
        <v>496</v>
      </c>
      <c r="C116" s="206" t="s">
        <v>487</v>
      </c>
      <c r="D116" s="218">
        <f>D88</f>
        <v>-0.62800000000000011</v>
      </c>
      <c r="E116" s="218">
        <f>E88</f>
        <v>-1.177</v>
      </c>
      <c r="F116" s="218"/>
      <c r="G116" s="214"/>
      <c r="H116" s="215"/>
    </row>
    <row r="117" spans="1:8">
      <c r="A117" s="216" t="s">
        <v>271</v>
      </c>
      <c r="B117" s="217" t="s">
        <v>498</v>
      </c>
      <c r="C117" s="206" t="s">
        <v>487</v>
      </c>
      <c r="D117" s="218"/>
      <c r="E117" s="218"/>
      <c r="F117" s="218"/>
      <c r="G117" s="214"/>
      <c r="H117" s="215"/>
    </row>
    <row r="118" spans="1:8">
      <c r="A118" s="216" t="s">
        <v>362</v>
      </c>
      <c r="B118" s="217" t="s">
        <v>500</v>
      </c>
      <c r="C118" s="206" t="s">
        <v>487</v>
      </c>
      <c r="D118" s="218"/>
      <c r="E118" s="218"/>
      <c r="F118" s="218"/>
      <c r="G118" s="214"/>
      <c r="H118" s="215"/>
    </row>
    <row r="119" spans="1:8" ht="21">
      <c r="A119" s="216" t="s">
        <v>363</v>
      </c>
      <c r="B119" s="217" t="s">
        <v>502</v>
      </c>
      <c r="C119" s="206" t="s">
        <v>487</v>
      </c>
      <c r="D119" s="218">
        <f>D120+D121</f>
        <v>0</v>
      </c>
      <c r="E119" s="218">
        <f>E120+E121</f>
        <v>0</v>
      </c>
      <c r="F119" s="218"/>
      <c r="G119" s="214"/>
      <c r="H119" s="215"/>
    </row>
    <row r="120" spans="1:8">
      <c r="A120" s="216" t="s">
        <v>585</v>
      </c>
      <c r="B120" s="219" t="s">
        <v>504</v>
      </c>
      <c r="C120" s="206" t="s">
        <v>487</v>
      </c>
      <c r="D120" s="218"/>
      <c r="E120" s="218"/>
      <c r="F120" s="218"/>
      <c r="G120" s="214"/>
      <c r="H120" s="215"/>
    </row>
    <row r="121" spans="1:8">
      <c r="A121" s="216" t="s">
        <v>586</v>
      </c>
      <c r="B121" s="219" t="s">
        <v>506</v>
      </c>
      <c r="C121" s="206" t="s">
        <v>487</v>
      </c>
      <c r="D121" s="218"/>
      <c r="E121" s="218"/>
      <c r="F121" s="218"/>
      <c r="G121" s="214"/>
      <c r="H121" s="215"/>
    </row>
    <row r="122" spans="1:8">
      <c r="A122" s="216" t="s">
        <v>364</v>
      </c>
      <c r="B122" s="217" t="s">
        <v>508</v>
      </c>
      <c r="C122" s="206" t="s">
        <v>487</v>
      </c>
      <c r="D122" s="218">
        <f>D94</f>
        <v>0.88100000000000023</v>
      </c>
      <c r="E122" s="218">
        <f>E94</f>
        <v>0.88200000000000056</v>
      </c>
      <c r="F122" s="218"/>
      <c r="G122" s="214"/>
      <c r="H122" s="215"/>
    </row>
    <row r="123" spans="1:8">
      <c r="A123" s="216" t="s">
        <v>587</v>
      </c>
      <c r="B123" s="215" t="s">
        <v>588</v>
      </c>
      <c r="C123" s="206" t="s">
        <v>487</v>
      </c>
      <c r="D123" s="218">
        <f>D124+D128+D129+D130+D131+D132+D133+D134+D137</f>
        <v>12.912199999999999</v>
      </c>
      <c r="E123" s="218">
        <f>E124+E128+E129+E130+E131+E132+E133+E134+E137</f>
        <v>2.492</v>
      </c>
      <c r="F123" s="218"/>
      <c r="G123" s="214"/>
      <c r="H123" s="215"/>
    </row>
    <row r="124" spans="1:8" ht="21">
      <c r="A124" s="216" t="s">
        <v>146</v>
      </c>
      <c r="B124" s="217" t="s">
        <v>488</v>
      </c>
      <c r="C124" s="206" t="s">
        <v>487</v>
      </c>
      <c r="D124" s="218">
        <f>D125+D126+D127</f>
        <v>0</v>
      </c>
      <c r="E124" s="218">
        <f>E125+E126+E127</f>
        <v>0</v>
      </c>
      <c r="F124" s="218"/>
      <c r="G124" s="214"/>
      <c r="H124" s="215"/>
    </row>
    <row r="125" spans="1:8" ht="21">
      <c r="A125" s="216" t="s">
        <v>422</v>
      </c>
      <c r="B125" s="219" t="s">
        <v>489</v>
      </c>
      <c r="C125" s="206" t="s">
        <v>487</v>
      </c>
      <c r="D125" s="218"/>
      <c r="E125" s="218"/>
      <c r="F125" s="218"/>
      <c r="G125" s="214"/>
      <c r="H125" s="215"/>
    </row>
    <row r="126" spans="1:8" ht="21">
      <c r="A126" s="216" t="s">
        <v>423</v>
      </c>
      <c r="B126" s="219" t="s">
        <v>490</v>
      </c>
      <c r="C126" s="206" t="s">
        <v>487</v>
      </c>
      <c r="D126" s="218"/>
      <c r="E126" s="218"/>
      <c r="F126" s="218"/>
      <c r="G126" s="214"/>
      <c r="H126" s="215"/>
    </row>
    <row r="127" spans="1:8" ht="21">
      <c r="A127" s="216" t="s">
        <v>424</v>
      </c>
      <c r="B127" s="219" t="s">
        <v>491</v>
      </c>
      <c r="C127" s="206" t="s">
        <v>487</v>
      </c>
      <c r="D127" s="218"/>
      <c r="E127" s="218"/>
      <c r="F127" s="218"/>
      <c r="G127" s="214"/>
      <c r="H127" s="215"/>
    </row>
    <row r="128" spans="1:8">
      <c r="A128" s="216" t="s">
        <v>147</v>
      </c>
      <c r="B128" s="217" t="s">
        <v>589</v>
      </c>
      <c r="C128" s="206" t="s">
        <v>487</v>
      </c>
      <c r="D128" s="218"/>
      <c r="E128" s="218"/>
      <c r="F128" s="218"/>
      <c r="G128" s="214"/>
      <c r="H128" s="215"/>
    </row>
    <row r="129" spans="1:8">
      <c r="A129" s="216" t="s">
        <v>148</v>
      </c>
      <c r="B129" s="217" t="s">
        <v>590</v>
      </c>
      <c r="C129" s="206" t="s">
        <v>487</v>
      </c>
      <c r="D129" s="218">
        <f>D108*0.2</f>
        <v>12.912199999999999</v>
      </c>
      <c r="E129" s="218">
        <v>2.492</v>
      </c>
      <c r="F129" s="218"/>
      <c r="G129" s="214"/>
      <c r="H129" s="215"/>
    </row>
    <row r="130" spans="1:8" ht="21">
      <c r="A130" s="216" t="s">
        <v>149</v>
      </c>
      <c r="B130" s="217" t="s">
        <v>591</v>
      </c>
      <c r="C130" s="206" t="s">
        <v>487</v>
      </c>
      <c r="D130" s="218"/>
      <c r="E130" s="218"/>
      <c r="F130" s="218"/>
      <c r="G130" s="214"/>
      <c r="H130" s="215"/>
    </row>
    <row r="131" spans="1:8">
      <c r="A131" s="216" t="s">
        <v>388</v>
      </c>
      <c r="B131" s="217" t="s">
        <v>592</v>
      </c>
      <c r="C131" s="206" t="s">
        <v>487</v>
      </c>
      <c r="D131" s="218"/>
      <c r="E131" s="218"/>
      <c r="F131" s="218"/>
      <c r="G131" s="214"/>
      <c r="H131" s="215"/>
    </row>
    <row r="132" spans="1:8">
      <c r="A132" s="216" t="s">
        <v>389</v>
      </c>
      <c r="B132" s="217" t="s">
        <v>593</v>
      </c>
      <c r="C132" s="206" t="s">
        <v>487</v>
      </c>
      <c r="D132" s="218"/>
      <c r="E132" s="218"/>
      <c r="F132" s="218"/>
      <c r="G132" s="214"/>
      <c r="H132" s="215"/>
    </row>
    <row r="133" spans="1:8">
      <c r="A133" s="216" t="s">
        <v>594</v>
      </c>
      <c r="B133" s="217" t="s">
        <v>595</v>
      </c>
      <c r="C133" s="206" t="s">
        <v>487</v>
      </c>
      <c r="D133" s="218"/>
      <c r="E133" s="218"/>
      <c r="F133" s="218"/>
      <c r="G133" s="214"/>
      <c r="H133" s="215"/>
    </row>
    <row r="134" spans="1:8" ht="21">
      <c r="A134" s="216" t="s">
        <v>596</v>
      </c>
      <c r="B134" s="217" t="s">
        <v>502</v>
      </c>
      <c r="C134" s="206" t="s">
        <v>487</v>
      </c>
      <c r="D134" s="218">
        <f>D135+D136</f>
        <v>0</v>
      </c>
      <c r="E134" s="218">
        <f>E135+E136</f>
        <v>0</v>
      </c>
      <c r="F134" s="218"/>
      <c r="G134" s="214"/>
      <c r="H134" s="215"/>
    </row>
    <row r="135" spans="1:8">
      <c r="A135" s="216" t="s">
        <v>597</v>
      </c>
      <c r="B135" s="219" t="s">
        <v>504</v>
      </c>
      <c r="C135" s="206" t="s">
        <v>487</v>
      </c>
      <c r="D135" s="218"/>
      <c r="E135" s="218"/>
      <c r="F135" s="218"/>
      <c r="G135" s="214"/>
      <c r="H135" s="215"/>
    </row>
    <row r="136" spans="1:8">
      <c r="A136" s="216" t="s">
        <v>598</v>
      </c>
      <c r="B136" s="219" t="s">
        <v>506</v>
      </c>
      <c r="C136" s="206" t="s">
        <v>487</v>
      </c>
      <c r="D136" s="218"/>
      <c r="E136" s="218"/>
      <c r="F136" s="218"/>
      <c r="G136" s="214"/>
      <c r="H136" s="215"/>
    </row>
    <row r="137" spans="1:8">
      <c r="A137" s="216" t="s">
        <v>599</v>
      </c>
      <c r="B137" s="217" t="s">
        <v>600</v>
      </c>
      <c r="C137" s="206" t="s">
        <v>487</v>
      </c>
      <c r="D137" s="218"/>
      <c r="E137" s="218"/>
      <c r="F137" s="218"/>
      <c r="G137" s="214"/>
      <c r="H137" s="215"/>
    </row>
    <row r="138" spans="1:8">
      <c r="A138" s="216" t="s">
        <v>601</v>
      </c>
      <c r="B138" s="215" t="s">
        <v>602</v>
      </c>
      <c r="C138" s="206" t="s">
        <v>487</v>
      </c>
      <c r="D138" s="218"/>
      <c r="E138" s="218"/>
      <c r="F138" s="218"/>
      <c r="G138" s="214"/>
      <c r="H138" s="215"/>
    </row>
    <row r="139" spans="1:8" ht="21">
      <c r="A139" s="216" t="s">
        <v>150</v>
      </c>
      <c r="B139" s="217" t="s">
        <v>488</v>
      </c>
      <c r="C139" s="206" t="s">
        <v>487</v>
      </c>
      <c r="D139" s="218"/>
      <c r="E139" s="218"/>
      <c r="F139" s="218"/>
      <c r="G139" s="214"/>
      <c r="H139" s="215"/>
    </row>
    <row r="140" spans="1:8" ht="21">
      <c r="A140" s="216" t="s">
        <v>425</v>
      </c>
      <c r="B140" s="219" t="s">
        <v>489</v>
      </c>
      <c r="C140" s="206" t="s">
        <v>487</v>
      </c>
      <c r="D140" s="218"/>
      <c r="E140" s="218"/>
      <c r="F140" s="218"/>
      <c r="G140" s="214"/>
      <c r="H140" s="215"/>
    </row>
    <row r="141" spans="1:8" ht="21">
      <c r="A141" s="216" t="s">
        <v>426</v>
      </c>
      <c r="B141" s="219" t="s">
        <v>490</v>
      </c>
      <c r="C141" s="206" t="s">
        <v>487</v>
      </c>
      <c r="D141" s="218"/>
      <c r="E141" s="218"/>
      <c r="F141" s="218"/>
      <c r="G141" s="214"/>
      <c r="H141" s="215"/>
    </row>
    <row r="142" spans="1:8" ht="21">
      <c r="A142" s="216" t="s">
        <v>427</v>
      </c>
      <c r="B142" s="219" t="s">
        <v>491</v>
      </c>
      <c r="C142" s="206" t="s">
        <v>487</v>
      </c>
      <c r="D142" s="218"/>
      <c r="E142" s="218"/>
      <c r="F142" s="218"/>
      <c r="G142" s="214"/>
      <c r="H142" s="215"/>
    </row>
    <row r="143" spans="1:8">
      <c r="A143" s="216" t="s">
        <v>151</v>
      </c>
      <c r="B143" s="217" t="s">
        <v>492</v>
      </c>
      <c r="C143" s="206" t="s">
        <v>487</v>
      </c>
      <c r="D143" s="218"/>
      <c r="E143" s="218"/>
      <c r="F143" s="218"/>
      <c r="G143" s="214"/>
      <c r="H143" s="215"/>
    </row>
    <row r="144" spans="1:8">
      <c r="A144" s="216" t="s">
        <v>152</v>
      </c>
      <c r="B144" s="217" t="s">
        <v>493</v>
      </c>
      <c r="C144" s="206" t="s">
        <v>487</v>
      </c>
      <c r="D144" s="218"/>
      <c r="E144" s="218"/>
      <c r="F144" s="218"/>
      <c r="G144" s="214"/>
      <c r="H144" s="215"/>
    </row>
    <row r="145" spans="1:8">
      <c r="A145" s="216" t="s">
        <v>153</v>
      </c>
      <c r="B145" s="217" t="s">
        <v>494</v>
      </c>
      <c r="C145" s="206" t="s">
        <v>487</v>
      </c>
      <c r="D145" s="218"/>
      <c r="E145" s="218"/>
      <c r="F145" s="218"/>
      <c r="G145" s="214"/>
      <c r="H145" s="215"/>
    </row>
    <row r="146" spans="1:8">
      <c r="A146" s="216" t="s">
        <v>603</v>
      </c>
      <c r="B146" s="217" t="s">
        <v>496</v>
      </c>
      <c r="C146" s="206" t="s">
        <v>487</v>
      </c>
      <c r="D146" s="218"/>
      <c r="E146" s="218"/>
      <c r="F146" s="218"/>
      <c r="G146" s="214"/>
      <c r="H146" s="215"/>
    </row>
    <row r="147" spans="1:8">
      <c r="A147" s="216" t="s">
        <v>604</v>
      </c>
      <c r="B147" s="217" t="s">
        <v>498</v>
      </c>
      <c r="C147" s="206" t="s">
        <v>487</v>
      </c>
      <c r="D147" s="218"/>
      <c r="E147" s="218"/>
      <c r="F147" s="218"/>
      <c r="G147" s="214"/>
      <c r="H147" s="215"/>
    </row>
    <row r="148" spans="1:8">
      <c r="A148" s="216" t="s">
        <v>605</v>
      </c>
      <c r="B148" s="217" t="s">
        <v>500</v>
      </c>
      <c r="C148" s="206" t="s">
        <v>487</v>
      </c>
      <c r="D148" s="218"/>
      <c r="E148" s="218"/>
      <c r="F148" s="218"/>
      <c r="G148" s="214"/>
      <c r="H148" s="215"/>
    </row>
    <row r="149" spans="1:8" ht="21">
      <c r="A149" s="216" t="s">
        <v>606</v>
      </c>
      <c r="B149" s="217" t="s">
        <v>502</v>
      </c>
      <c r="C149" s="206" t="s">
        <v>487</v>
      </c>
      <c r="D149" s="218"/>
      <c r="E149" s="218"/>
      <c r="F149" s="218"/>
      <c r="G149" s="214"/>
      <c r="H149" s="215"/>
    </row>
    <row r="150" spans="1:8">
      <c r="A150" s="216" t="s">
        <v>607</v>
      </c>
      <c r="B150" s="219" t="s">
        <v>504</v>
      </c>
      <c r="C150" s="206" t="s">
        <v>487</v>
      </c>
      <c r="D150" s="218"/>
      <c r="E150" s="218"/>
      <c r="F150" s="218"/>
      <c r="G150" s="214"/>
      <c r="H150" s="215"/>
    </row>
    <row r="151" spans="1:8">
      <c r="A151" s="216" t="s">
        <v>608</v>
      </c>
      <c r="B151" s="219" t="s">
        <v>506</v>
      </c>
      <c r="C151" s="206" t="s">
        <v>487</v>
      </c>
      <c r="D151" s="218"/>
      <c r="E151" s="218"/>
      <c r="F151" s="218"/>
      <c r="G151" s="214"/>
      <c r="H151" s="215"/>
    </row>
    <row r="152" spans="1:8">
      <c r="A152" s="216" t="s">
        <v>609</v>
      </c>
      <c r="B152" s="217" t="s">
        <v>508</v>
      </c>
      <c r="C152" s="206" t="s">
        <v>487</v>
      </c>
      <c r="D152" s="218"/>
      <c r="E152" s="218"/>
      <c r="F152" s="218"/>
      <c r="G152" s="214"/>
      <c r="H152" s="215"/>
    </row>
    <row r="153" spans="1:8">
      <c r="A153" s="216" t="s">
        <v>610</v>
      </c>
      <c r="B153" s="215" t="s">
        <v>611</v>
      </c>
      <c r="C153" s="206" t="s">
        <v>487</v>
      </c>
      <c r="D153" s="218"/>
      <c r="E153" s="218"/>
      <c r="F153" s="218"/>
      <c r="G153" s="214"/>
      <c r="H153" s="215"/>
    </row>
    <row r="154" spans="1:8">
      <c r="A154" s="216" t="s">
        <v>154</v>
      </c>
      <c r="B154" s="217" t="s">
        <v>612</v>
      </c>
      <c r="C154" s="206" t="s">
        <v>487</v>
      </c>
      <c r="D154" s="218"/>
      <c r="E154" s="218"/>
      <c r="F154" s="218"/>
      <c r="G154" s="214"/>
      <c r="H154" s="215"/>
    </row>
    <row r="155" spans="1:8">
      <c r="A155" s="216" t="s">
        <v>155</v>
      </c>
      <c r="B155" s="217" t="s">
        <v>613</v>
      </c>
      <c r="C155" s="206" t="s">
        <v>487</v>
      </c>
      <c r="D155" s="218"/>
      <c r="E155" s="218"/>
      <c r="F155" s="218"/>
      <c r="G155" s="214"/>
      <c r="H155" s="215"/>
    </row>
    <row r="156" spans="1:8">
      <c r="A156" s="216" t="s">
        <v>156</v>
      </c>
      <c r="B156" s="217" t="s">
        <v>614</v>
      </c>
      <c r="C156" s="206" t="s">
        <v>487</v>
      </c>
      <c r="D156" s="218"/>
      <c r="E156" s="218"/>
      <c r="F156" s="218"/>
      <c r="G156" s="214"/>
      <c r="H156" s="215"/>
    </row>
    <row r="157" spans="1:8">
      <c r="A157" s="216" t="s">
        <v>157</v>
      </c>
      <c r="B157" s="217" t="s">
        <v>615</v>
      </c>
      <c r="C157" s="206" t="s">
        <v>487</v>
      </c>
      <c r="D157" s="218"/>
      <c r="E157" s="218"/>
      <c r="F157" s="218"/>
      <c r="G157" s="214"/>
      <c r="H157" s="215"/>
    </row>
    <row r="158" spans="1:8">
      <c r="A158" s="216" t="s">
        <v>616</v>
      </c>
      <c r="B158" s="215" t="s">
        <v>554</v>
      </c>
      <c r="C158" s="206" t="s">
        <v>617</v>
      </c>
      <c r="D158" s="218"/>
      <c r="E158" s="218"/>
      <c r="F158" s="218"/>
      <c r="G158" s="214"/>
      <c r="H158" s="215"/>
    </row>
    <row r="159" spans="1:8" ht="21">
      <c r="A159" s="216" t="s">
        <v>158</v>
      </c>
      <c r="B159" s="217" t="s">
        <v>618</v>
      </c>
      <c r="C159" s="206" t="s">
        <v>487</v>
      </c>
      <c r="D159" s="218">
        <f>D108</f>
        <v>64.560999999999993</v>
      </c>
      <c r="E159" s="218">
        <f>E108</f>
        <v>58.402999999999992</v>
      </c>
      <c r="F159" s="218"/>
      <c r="G159" s="214"/>
      <c r="H159" s="215"/>
    </row>
    <row r="160" spans="1:8">
      <c r="A160" s="216" t="s">
        <v>159</v>
      </c>
      <c r="B160" s="217" t="s">
        <v>619</v>
      </c>
      <c r="C160" s="206" t="s">
        <v>487</v>
      </c>
      <c r="D160" s="218">
        <v>0</v>
      </c>
      <c r="E160" s="218">
        <v>0</v>
      </c>
      <c r="F160" s="218"/>
      <c r="G160" s="214"/>
      <c r="H160" s="215"/>
    </row>
    <row r="161" spans="1:8">
      <c r="A161" s="216" t="s">
        <v>620</v>
      </c>
      <c r="B161" s="219" t="s">
        <v>621</v>
      </c>
      <c r="C161" s="206" t="s">
        <v>487</v>
      </c>
      <c r="D161" s="218">
        <v>0</v>
      </c>
      <c r="E161" s="218">
        <v>0</v>
      </c>
      <c r="F161" s="218"/>
      <c r="G161" s="214"/>
      <c r="H161" s="215"/>
    </row>
    <row r="162" spans="1:8">
      <c r="A162" s="216" t="s">
        <v>160</v>
      </c>
      <c r="B162" s="217" t="s">
        <v>622</v>
      </c>
      <c r="C162" s="206" t="s">
        <v>487</v>
      </c>
      <c r="D162" s="218">
        <f>D163</f>
        <v>0</v>
      </c>
      <c r="E162" s="218">
        <f>E163</f>
        <v>0</v>
      </c>
      <c r="F162" s="218"/>
      <c r="G162" s="214"/>
      <c r="H162" s="215"/>
    </row>
    <row r="163" spans="1:8">
      <c r="A163" s="216" t="s">
        <v>623</v>
      </c>
      <c r="B163" s="219" t="s">
        <v>624</v>
      </c>
      <c r="C163" s="206" t="s">
        <v>487</v>
      </c>
      <c r="D163" s="218">
        <v>0</v>
      </c>
      <c r="E163" s="218">
        <v>0</v>
      </c>
      <c r="F163" s="218"/>
      <c r="G163" s="214"/>
      <c r="H163" s="215"/>
    </row>
    <row r="164" spans="1:8" ht="31.5">
      <c r="A164" s="216" t="s">
        <v>161</v>
      </c>
      <c r="B164" s="217" t="s">
        <v>625</v>
      </c>
      <c r="C164" s="206" t="s">
        <v>617</v>
      </c>
      <c r="D164" s="218">
        <f>D162/D159</f>
        <v>0</v>
      </c>
      <c r="E164" s="218">
        <f>E162/E159</f>
        <v>0</v>
      </c>
      <c r="F164" s="218">
        <f t="shared" ref="F164" si="4">D164-E164</f>
        <v>0</v>
      </c>
      <c r="G164" s="214"/>
      <c r="H164" s="215"/>
    </row>
    <row r="165" spans="1:8">
      <c r="A165" s="374" t="s">
        <v>626</v>
      </c>
      <c r="B165" s="375"/>
      <c r="C165" s="375"/>
      <c r="D165" s="375"/>
      <c r="E165" s="375"/>
      <c r="F165" s="375"/>
      <c r="G165" s="375"/>
      <c r="H165" s="376"/>
    </row>
    <row r="166" spans="1:8">
      <c r="A166" s="216" t="s">
        <v>627</v>
      </c>
      <c r="B166" s="215" t="s">
        <v>628</v>
      </c>
      <c r="C166" s="206" t="s">
        <v>487</v>
      </c>
      <c r="D166" s="222">
        <f>D167+D171+D172+D173+D174+D175+D176+D177+D180+D183</f>
        <v>0</v>
      </c>
      <c r="E166" s="222">
        <f>E167+E171+E172+E173+E174+E175+E176+E177+E180+E183</f>
        <v>90.064999999999998</v>
      </c>
      <c r="F166" s="218"/>
      <c r="G166" s="214"/>
      <c r="H166" s="215"/>
    </row>
    <row r="167" spans="1:8" ht="21">
      <c r="A167" s="216" t="s">
        <v>162</v>
      </c>
      <c r="B167" s="217" t="s">
        <v>488</v>
      </c>
      <c r="C167" s="206" t="s">
        <v>487</v>
      </c>
      <c r="D167" s="222">
        <f>D168+D169+D170</f>
        <v>0</v>
      </c>
      <c r="E167" s="222">
        <f>E168+E169+E170</f>
        <v>0</v>
      </c>
      <c r="F167" s="218"/>
      <c r="G167" s="214"/>
      <c r="H167" s="215"/>
    </row>
    <row r="168" spans="1:8" ht="21">
      <c r="A168" s="216" t="s">
        <v>629</v>
      </c>
      <c r="B168" s="219" t="s">
        <v>489</v>
      </c>
      <c r="C168" s="206" t="s">
        <v>487</v>
      </c>
      <c r="D168" s="222"/>
      <c r="E168" s="222"/>
      <c r="F168" s="218"/>
      <c r="G168" s="214"/>
      <c r="H168" s="215"/>
    </row>
    <row r="169" spans="1:8" ht="21">
      <c r="A169" s="216" t="s">
        <v>630</v>
      </c>
      <c r="B169" s="219" t="s">
        <v>490</v>
      </c>
      <c r="C169" s="206" t="s">
        <v>487</v>
      </c>
      <c r="D169" s="222"/>
      <c r="E169" s="222"/>
      <c r="F169" s="218"/>
      <c r="G169" s="214"/>
      <c r="H169" s="215"/>
    </row>
    <row r="170" spans="1:8" ht="21">
      <c r="A170" s="216" t="s">
        <v>631</v>
      </c>
      <c r="B170" s="219" t="s">
        <v>491</v>
      </c>
      <c r="C170" s="206" t="s">
        <v>487</v>
      </c>
      <c r="D170" s="222"/>
      <c r="E170" s="222"/>
      <c r="F170" s="218"/>
      <c r="G170" s="214"/>
      <c r="H170" s="215"/>
    </row>
    <row r="171" spans="1:8">
      <c r="A171" s="216" t="s">
        <v>163</v>
      </c>
      <c r="B171" s="217" t="s">
        <v>492</v>
      </c>
      <c r="C171" s="206" t="s">
        <v>487</v>
      </c>
      <c r="D171" s="222"/>
      <c r="E171" s="222"/>
      <c r="F171" s="218"/>
      <c r="G171" s="214"/>
      <c r="H171" s="215"/>
    </row>
    <row r="172" spans="1:8">
      <c r="A172" s="216" t="s">
        <v>632</v>
      </c>
      <c r="B172" s="217" t="s">
        <v>493</v>
      </c>
      <c r="C172" s="206" t="s">
        <v>487</v>
      </c>
      <c r="D172" s="222"/>
      <c r="E172" s="222">
        <v>75.414000000000001</v>
      </c>
      <c r="F172" s="218"/>
      <c r="G172" s="214"/>
      <c r="H172" s="215"/>
    </row>
    <row r="173" spans="1:8">
      <c r="A173" s="216" t="s">
        <v>633</v>
      </c>
      <c r="B173" s="217" t="s">
        <v>494</v>
      </c>
      <c r="C173" s="206" t="s">
        <v>487</v>
      </c>
      <c r="D173" s="222"/>
      <c r="E173" s="222"/>
      <c r="F173" s="218"/>
      <c r="G173" s="214"/>
      <c r="H173" s="215"/>
    </row>
    <row r="174" spans="1:8">
      <c r="A174" s="216" t="s">
        <v>634</v>
      </c>
      <c r="B174" s="217" t="s">
        <v>496</v>
      </c>
      <c r="C174" s="206" t="s">
        <v>487</v>
      </c>
      <c r="D174" s="222"/>
      <c r="E174" s="222">
        <v>3.351</v>
      </c>
      <c r="F174" s="218"/>
      <c r="G174" s="214"/>
      <c r="H174" s="215"/>
    </row>
    <row r="175" spans="1:8">
      <c r="A175" s="216" t="s">
        <v>635</v>
      </c>
      <c r="B175" s="217" t="s">
        <v>498</v>
      </c>
      <c r="C175" s="206" t="s">
        <v>487</v>
      </c>
      <c r="D175" s="222"/>
      <c r="E175" s="222"/>
      <c r="F175" s="218"/>
      <c r="G175" s="214"/>
      <c r="H175" s="215"/>
    </row>
    <row r="176" spans="1:8">
      <c r="A176" s="216" t="s">
        <v>636</v>
      </c>
      <c r="B176" s="217" t="s">
        <v>500</v>
      </c>
      <c r="C176" s="206" t="s">
        <v>487</v>
      </c>
      <c r="D176" s="222"/>
      <c r="E176" s="222"/>
      <c r="F176" s="218"/>
      <c r="G176" s="214"/>
      <c r="H176" s="215"/>
    </row>
    <row r="177" spans="1:8" ht="21">
      <c r="A177" s="216" t="s">
        <v>637</v>
      </c>
      <c r="B177" s="217" t="s">
        <v>502</v>
      </c>
      <c r="C177" s="206" t="s">
        <v>487</v>
      </c>
      <c r="D177" s="222">
        <f>D178+D179</f>
        <v>0</v>
      </c>
      <c r="E177" s="222">
        <f>E178+E179</f>
        <v>0</v>
      </c>
      <c r="F177" s="218"/>
      <c r="G177" s="214"/>
      <c r="H177" s="215"/>
    </row>
    <row r="178" spans="1:8">
      <c r="A178" s="216" t="s">
        <v>638</v>
      </c>
      <c r="B178" s="219" t="s">
        <v>504</v>
      </c>
      <c r="C178" s="206" t="s">
        <v>487</v>
      </c>
      <c r="D178" s="222"/>
      <c r="E178" s="222"/>
      <c r="F178" s="218"/>
      <c r="G178" s="214"/>
      <c r="H178" s="215"/>
    </row>
    <row r="179" spans="1:8">
      <c r="A179" s="216" t="s">
        <v>639</v>
      </c>
      <c r="B179" s="219" t="s">
        <v>506</v>
      </c>
      <c r="C179" s="206" t="s">
        <v>487</v>
      </c>
      <c r="D179" s="222"/>
      <c r="E179" s="222"/>
      <c r="F179" s="218"/>
      <c r="G179" s="214"/>
      <c r="H179" s="215"/>
    </row>
    <row r="180" spans="1:8" ht="31.5">
      <c r="A180" s="216" t="s">
        <v>640</v>
      </c>
      <c r="B180" s="217" t="s">
        <v>641</v>
      </c>
      <c r="C180" s="206" t="s">
        <v>487</v>
      </c>
      <c r="D180" s="222">
        <f>D181+D182</f>
        <v>0</v>
      </c>
      <c r="E180" s="222">
        <f>E181+E182</f>
        <v>0</v>
      </c>
      <c r="F180" s="218"/>
      <c r="G180" s="214"/>
      <c r="H180" s="215"/>
    </row>
    <row r="181" spans="1:8">
      <c r="A181" s="216" t="s">
        <v>642</v>
      </c>
      <c r="B181" s="219" t="s">
        <v>643</v>
      </c>
      <c r="C181" s="206" t="s">
        <v>487</v>
      </c>
      <c r="D181" s="222"/>
      <c r="E181" s="222"/>
      <c r="F181" s="218"/>
      <c r="G181" s="214"/>
      <c r="H181" s="215"/>
    </row>
    <row r="182" spans="1:8" ht="21">
      <c r="A182" s="216" t="s">
        <v>644</v>
      </c>
      <c r="B182" s="219" t="s">
        <v>645</v>
      </c>
      <c r="C182" s="206" t="s">
        <v>487</v>
      </c>
      <c r="D182" s="222"/>
      <c r="E182" s="222"/>
      <c r="F182" s="218"/>
      <c r="G182" s="214"/>
      <c r="H182" s="215"/>
    </row>
    <row r="183" spans="1:8">
      <c r="A183" s="216" t="s">
        <v>646</v>
      </c>
      <c r="B183" s="217" t="s">
        <v>508</v>
      </c>
      <c r="C183" s="206" t="s">
        <v>487</v>
      </c>
      <c r="D183" s="223"/>
      <c r="E183" s="223">
        <v>11.3</v>
      </c>
      <c r="F183" s="218"/>
      <c r="G183" s="214"/>
      <c r="H183" s="215"/>
    </row>
    <row r="184" spans="1:8">
      <c r="A184" s="216" t="s">
        <v>647</v>
      </c>
      <c r="B184" s="215" t="s">
        <v>648</v>
      </c>
      <c r="C184" s="206" t="s">
        <v>487</v>
      </c>
      <c r="D184" s="223">
        <f>D185+D186+D190+D191+D192+D193+D194+D195+D197+D198+D199+D200+D201</f>
        <v>0</v>
      </c>
      <c r="E184" s="223">
        <f>E185+E186+E190+E191+E192+E193+E194+E195+E197+E198+E199+E200+E201</f>
        <v>111.75899999999999</v>
      </c>
      <c r="F184" s="218"/>
      <c r="G184" s="214"/>
      <c r="H184" s="215"/>
    </row>
    <row r="185" spans="1:8">
      <c r="A185" s="216" t="s">
        <v>649</v>
      </c>
      <c r="B185" s="217" t="s">
        <v>650</v>
      </c>
      <c r="C185" s="206" t="s">
        <v>487</v>
      </c>
      <c r="D185" s="223"/>
      <c r="E185" s="223"/>
      <c r="F185" s="218"/>
      <c r="G185" s="214"/>
      <c r="H185" s="215"/>
    </row>
    <row r="186" spans="1:8">
      <c r="A186" s="216" t="s">
        <v>651</v>
      </c>
      <c r="B186" s="217" t="s">
        <v>652</v>
      </c>
      <c r="C186" s="206" t="s">
        <v>487</v>
      </c>
      <c r="D186" s="223"/>
      <c r="E186" s="223">
        <f>E187+E188+E189</f>
        <v>0</v>
      </c>
      <c r="F186" s="218"/>
      <c r="G186" s="214"/>
      <c r="H186" s="215"/>
    </row>
    <row r="187" spans="1:8">
      <c r="A187" s="216" t="s">
        <v>653</v>
      </c>
      <c r="B187" s="219" t="s">
        <v>654</v>
      </c>
      <c r="C187" s="206" t="s">
        <v>487</v>
      </c>
      <c r="D187" s="223"/>
      <c r="E187" s="223"/>
      <c r="F187" s="218"/>
      <c r="G187" s="214"/>
      <c r="H187" s="215"/>
    </row>
    <row r="188" spans="1:8">
      <c r="A188" s="216" t="s">
        <v>655</v>
      </c>
      <c r="B188" s="219" t="s">
        <v>656</v>
      </c>
      <c r="C188" s="206" t="s">
        <v>487</v>
      </c>
      <c r="D188" s="223"/>
      <c r="E188" s="223"/>
      <c r="F188" s="218"/>
      <c r="G188" s="214"/>
      <c r="H188" s="215"/>
    </row>
    <row r="189" spans="1:8">
      <c r="A189" s="216" t="s">
        <v>657</v>
      </c>
      <c r="B189" s="219" t="s">
        <v>658</v>
      </c>
      <c r="C189" s="206" t="s">
        <v>487</v>
      </c>
      <c r="D189" s="223"/>
      <c r="E189" s="223"/>
      <c r="F189" s="218"/>
      <c r="G189" s="214"/>
      <c r="H189" s="215"/>
    </row>
    <row r="190" spans="1:8" ht="21">
      <c r="A190" s="216" t="s">
        <v>659</v>
      </c>
      <c r="B190" s="217" t="s">
        <v>660</v>
      </c>
      <c r="C190" s="206" t="s">
        <v>487</v>
      </c>
      <c r="D190" s="223"/>
      <c r="E190" s="223"/>
      <c r="F190" s="218"/>
      <c r="G190" s="214"/>
      <c r="H190" s="215"/>
    </row>
    <row r="191" spans="1:8" ht="21">
      <c r="A191" s="216" t="s">
        <v>661</v>
      </c>
      <c r="B191" s="217" t="s">
        <v>662</v>
      </c>
      <c r="C191" s="206" t="s">
        <v>487</v>
      </c>
      <c r="D191" s="223"/>
      <c r="E191" s="223"/>
      <c r="F191" s="218"/>
      <c r="G191" s="214"/>
      <c r="H191" s="215"/>
    </row>
    <row r="192" spans="1:8">
      <c r="A192" s="216" t="s">
        <v>663</v>
      </c>
      <c r="B192" s="217" t="s">
        <v>664</v>
      </c>
      <c r="C192" s="206" t="s">
        <v>487</v>
      </c>
      <c r="D192" s="223"/>
      <c r="E192" s="223"/>
      <c r="F192" s="218"/>
      <c r="G192" s="214"/>
      <c r="H192" s="215"/>
    </row>
    <row r="193" spans="1:8">
      <c r="A193" s="216" t="s">
        <v>665</v>
      </c>
      <c r="B193" s="217" t="s">
        <v>666</v>
      </c>
      <c r="C193" s="206" t="s">
        <v>487</v>
      </c>
      <c r="D193" s="223"/>
      <c r="E193" s="223">
        <v>33.902999999999999</v>
      </c>
      <c r="F193" s="218"/>
      <c r="G193" s="214"/>
      <c r="H193" s="215"/>
    </row>
    <row r="194" spans="1:8">
      <c r="A194" s="216" t="s">
        <v>667</v>
      </c>
      <c r="B194" s="217" t="s">
        <v>668</v>
      </c>
      <c r="C194" s="206" t="s">
        <v>487</v>
      </c>
      <c r="D194" s="223"/>
      <c r="E194" s="223">
        <v>12.223000000000001</v>
      </c>
      <c r="F194" s="218"/>
      <c r="G194" s="214"/>
      <c r="H194" s="215"/>
    </row>
    <row r="195" spans="1:8">
      <c r="A195" s="216" t="s">
        <v>669</v>
      </c>
      <c r="B195" s="217" t="s">
        <v>670</v>
      </c>
      <c r="C195" s="206" t="s">
        <v>487</v>
      </c>
      <c r="D195" s="223"/>
      <c r="E195" s="223">
        <v>34.962000000000003</v>
      </c>
      <c r="F195" s="218"/>
      <c r="G195" s="214"/>
      <c r="H195" s="215"/>
    </row>
    <row r="196" spans="1:8">
      <c r="A196" s="216" t="s">
        <v>671</v>
      </c>
      <c r="B196" s="219" t="s">
        <v>672</v>
      </c>
      <c r="C196" s="206" t="s">
        <v>487</v>
      </c>
      <c r="D196" s="223"/>
      <c r="E196" s="223"/>
      <c r="F196" s="218"/>
      <c r="G196" s="214"/>
      <c r="H196" s="215"/>
    </row>
    <row r="197" spans="1:8">
      <c r="A197" s="216" t="s">
        <v>673</v>
      </c>
      <c r="B197" s="217" t="s">
        <v>674</v>
      </c>
      <c r="C197" s="206" t="s">
        <v>487</v>
      </c>
      <c r="D197" s="223"/>
      <c r="E197" s="223">
        <v>10.103999999999999</v>
      </c>
      <c r="F197" s="218"/>
      <c r="G197" s="214"/>
      <c r="H197" s="215"/>
    </row>
    <row r="198" spans="1:8">
      <c r="A198" s="216" t="s">
        <v>675</v>
      </c>
      <c r="B198" s="217" t="s">
        <v>676</v>
      </c>
      <c r="C198" s="206" t="s">
        <v>487</v>
      </c>
      <c r="D198" s="223"/>
      <c r="E198" s="223">
        <v>13.362</v>
      </c>
      <c r="F198" s="218"/>
      <c r="G198" s="214"/>
      <c r="H198" s="215"/>
    </row>
    <row r="199" spans="1:8">
      <c r="A199" s="216" t="s">
        <v>677</v>
      </c>
      <c r="B199" s="217" t="s">
        <v>678</v>
      </c>
      <c r="C199" s="206" t="s">
        <v>487</v>
      </c>
      <c r="D199" s="223"/>
      <c r="E199" s="223">
        <v>1.0629999999999999</v>
      </c>
      <c r="F199" s="218"/>
      <c r="G199" s="214"/>
      <c r="H199" s="215"/>
    </row>
    <row r="200" spans="1:8" ht="31.5">
      <c r="A200" s="216" t="s">
        <v>679</v>
      </c>
      <c r="B200" s="217" t="s">
        <v>680</v>
      </c>
      <c r="C200" s="206" t="s">
        <v>487</v>
      </c>
      <c r="D200" s="223"/>
      <c r="E200" s="223"/>
      <c r="F200" s="218"/>
      <c r="G200" s="214"/>
      <c r="H200" s="215"/>
    </row>
    <row r="201" spans="1:8">
      <c r="A201" s="216" t="s">
        <v>681</v>
      </c>
      <c r="B201" s="217" t="s">
        <v>682</v>
      </c>
      <c r="C201" s="206" t="s">
        <v>487</v>
      </c>
      <c r="D201" s="223"/>
      <c r="E201" s="223">
        <v>6.1420000000000003</v>
      </c>
      <c r="F201" s="218"/>
      <c r="G201" s="214"/>
      <c r="H201" s="215"/>
    </row>
    <row r="202" spans="1:8">
      <c r="A202" s="216" t="s">
        <v>683</v>
      </c>
      <c r="B202" s="215" t="s">
        <v>684</v>
      </c>
      <c r="C202" s="206" t="s">
        <v>487</v>
      </c>
      <c r="D202" s="223"/>
      <c r="E202" s="223"/>
      <c r="F202" s="222"/>
      <c r="G202" s="214"/>
      <c r="H202" s="215"/>
    </row>
    <row r="203" spans="1:8" ht="21">
      <c r="A203" s="216" t="s">
        <v>685</v>
      </c>
      <c r="B203" s="217" t="s">
        <v>686</v>
      </c>
      <c r="C203" s="206" t="s">
        <v>487</v>
      </c>
      <c r="D203" s="223"/>
      <c r="E203" s="223"/>
      <c r="F203" s="222"/>
      <c r="G203" s="214"/>
      <c r="H203" s="215"/>
    </row>
    <row r="204" spans="1:8" ht="21">
      <c r="A204" s="216" t="s">
        <v>687</v>
      </c>
      <c r="B204" s="217" t="s">
        <v>688</v>
      </c>
      <c r="C204" s="206" t="s">
        <v>487</v>
      </c>
      <c r="D204" s="223"/>
      <c r="E204" s="223"/>
      <c r="F204" s="222"/>
      <c r="G204" s="214"/>
      <c r="H204" s="215"/>
    </row>
    <row r="205" spans="1:8" ht="21">
      <c r="A205" s="216" t="s">
        <v>689</v>
      </c>
      <c r="B205" s="219" t="s">
        <v>690</v>
      </c>
      <c r="C205" s="206" t="s">
        <v>487</v>
      </c>
      <c r="D205" s="223"/>
      <c r="E205" s="223"/>
      <c r="F205" s="222"/>
      <c r="G205" s="214"/>
      <c r="H205" s="215"/>
    </row>
    <row r="206" spans="1:8">
      <c r="A206" s="216" t="s">
        <v>691</v>
      </c>
      <c r="B206" s="220" t="s">
        <v>692</v>
      </c>
      <c r="C206" s="206" t="s">
        <v>487</v>
      </c>
      <c r="D206" s="223"/>
      <c r="E206" s="223"/>
      <c r="F206" s="222"/>
      <c r="G206" s="214"/>
      <c r="H206" s="215"/>
    </row>
    <row r="207" spans="1:8" ht="21">
      <c r="A207" s="216" t="s">
        <v>693</v>
      </c>
      <c r="B207" s="220" t="s">
        <v>694</v>
      </c>
      <c r="C207" s="206" t="s">
        <v>487</v>
      </c>
      <c r="D207" s="223"/>
      <c r="E207" s="223"/>
      <c r="F207" s="222"/>
      <c r="G207" s="214"/>
      <c r="H207" s="215"/>
    </row>
    <row r="208" spans="1:8">
      <c r="A208" s="216" t="s">
        <v>695</v>
      </c>
      <c r="B208" s="217" t="s">
        <v>696</v>
      </c>
      <c r="C208" s="206" t="s">
        <v>487</v>
      </c>
      <c r="D208" s="223"/>
      <c r="E208" s="223"/>
      <c r="F208" s="222"/>
      <c r="G208" s="214"/>
      <c r="H208" s="215"/>
    </row>
    <row r="209" spans="1:8">
      <c r="A209" s="216" t="s">
        <v>697</v>
      </c>
      <c r="B209" s="215" t="s">
        <v>698</v>
      </c>
      <c r="C209" s="206" t="s">
        <v>487</v>
      </c>
      <c r="D209" s="223"/>
      <c r="E209" s="223"/>
      <c r="F209" s="222"/>
      <c r="G209" s="214"/>
      <c r="H209" s="215"/>
    </row>
    <row r="210" spans="1:8">
      <c r="A210" s="216" t="s">
        <v>699</v>
      </c>
      <c r="B210" s="217" t="s">
        <v>700</v>
      </c>
      <c r="C210" s="206" t="s">
        <v>487</v>
      </c>
      <c r="D210" s="223"/>
      <c r="E210" s="223"/>
      <c r="F210" s="222"/>
      <c r="G210" s="214"/>
      <c r="H210" s="215"/>
    </row>
    <row r="211" spans="1:8">
      <c r="A211" s="216" t="s">
        <v>701</v>
      </c>
      <c r="B211" s="219" t="s">
        <v>702</v>
      </c>
      <c r="C211" s="206" t="s">
        <v>487</v>
      </c>
      <c r="D211" s="223"/>
      <c r="E211" s="223"/>
      <c r="F211" s="222"/>
      <c r="G211" s="214"/>
      <c r="H211" s="215"/>
    </row>
    <row r="212" spans="1:8">
      <c r="A212" s="216" t="s">
        <v>703</v>
      </c>
      <c r="B212" s="219" t="s">
        <v>704</v>
      </c>
      <c r="C212" s="206" t="s">
        <v>487</v>
      </c>
      <c r="D212" s="223"/>
      <c r="E212" s="223"/>
      <c r="F212" s="222"/>
      <c r="G212" s="214"/>
      <c r="H212" s="215"/>
    </row>
    <row r="213" spans="1:8" ht="21">
      <c r="A213" s="216" t="s">
        <v>705</v>
      </c>
      <c r="B213" s="219" t="s">
        <v>706</v>
      </c>
      <c r="C213" s="206" t="s">
        <v>487</v>
      </c>
      <c r="D213" s="223"/>
      <c r="E213" s="223"/>
      <c r="F213" s="222"/>
      <c r="G213" s="214"/>
      <c r="H213" s="215"/>
    </row>
    <row r="214" spans="1:8" ht="21">
      <c r="A214" s="216" t="s">
        <v>707</v>
      </c>
      <c r="B214" s="219" t="s">
        <v>708</v>
      </c>
      <c r="C214" s="206" t="s">
        <v>487</v>
      </c>
      <c r="D214" s="223"/>
      <c r="E214" s="223"/>
      <c r="F214" s="222"/>
      <c r="G214" s="214"/>
      <c r="H214" s="215"/>
    </row>
    <row r="215" spans="1:8" ht="21">
      <c r="A215" s="216" t="s">
        <v>709</v>
      </c>
      <c r="B215" s="219" t="s">
        <v>710</v>
      </c>
      <c r="C215" s="206" t="s">
        <v>487</v>
      </c>
      <c r="D215" s="223"/>
      <c r="E215" s="223"/>
      <c r="F215" s="222"/>
      <c r="G215" s="214"/>
      <c r="H215" s="215"/>
    </row>
    <row r="216" spans="1:8" ht="21">
      <c r="A216" s="216" t="s">
        <v>711</v>
      </c>
      <c r="B216" s="219" t="s">
        <v>712</v>
      </c>
      <c r="C216" s="206" t="s">
        <v>487</v>
      </c>
      <c r="D216" s="223"/>
      <c r="E216" s="223"/>
      <c r="F216" s="222"/>
      <c r="G216" s="214"/>
      <c r="H216" s="215"/>
    </row>
    <row r="217" spans="1:8">
      <c r="A217" s="216" t="s">
        <v>713</v>
      </c>
      <c r="B217" s="217" t="s">
        <v>714</v>
      </c>
      <c r="C217" s="206" t="s">
        <v>487</v>
      </c>
      <c r="D217" s="223"/>
      <c r="E217" s="223"/>
      <c r="F217" s="222"/>
      <c r="G217" s="214"/>
      <c r="H217" s="215"/>
    </row>
    <row r="218" spans="1:8" ht="21">
      <c r="A218" s="216" t="s">
        <v>715</v>
      </c>
      <c r="B218" s="217" t="s">
        <v>716</v>
      </c>
      <c r="C218" s="206" t="s">
        <v>487</v>
      </c>
      <c r="D218" s="223"/>
      <c r="E218" s="223"/>
      <c r="F218" s="222"/>
      <c r="G218" s="214"/>
      <c r="H218" s="215"/>
    </row>
    <row r="219" spans="1:8">
      <c r="A219" s="216" t="s">
        <v>717</v>
      </c>
      <c r="B219" s="217" t="s">
        <v>554</v>
      </c>
      <c r="C219" s="206" t="s">
        <v>617</v>
      </c>
      <c r="D219" s="223"/>
      <c r="E219" s="223"/>
      <c r="F219" s="222"/>
      <c r="G219" s="214"/>
      <c r="H219" s="215"/>
    </row>
    <row r="220" spans="1:8" ht="21">
      <c r="A220" s="216" t="s">
        <v>718</v>
      </c>
      <c r="B220" s="219" t="s">
        <v>719</v>
      </c>
      <c r="C220" s="206" t="s">
        <v>487</v>
      </c>
      <c r="D220" s="223"/>
      <c r="E220" s="223"/>
      <c r="F220" s="222"/>
      <c r="G220" s="214"/>
      <c r="H220" s="215"/>
    </row>
    <row r="221" spans="1:8">
      <c r="A221" s="216" t="s">
        <v>720</v>
      </c>
      <c r="B221" s="215" t="s">
        <v>721</v>
      </c>
      <c r="C221" s="206" t="s">
        <v>487</v>
      </c>
      <c r="D221" s="223"/>
      <c r="E221" s="223"/>
      <c r="F221" s="222"/>
      <c r="G221" s="214"/>
      <c r="H221" s="215"/>
    </row>
    <row r="222" spans="1:8">
      <c r="A222" s="216" t="s">
        <v>722</v>
      </c>
      <c r="B222" s="217" t="s">
        <v>723</v>
      </c>
      <c r="C222" s="206" t="s">
        <v>487</v>
      </c>
      <c r="D222" s="223"/>
      <c r="E222" s="223"/>
      <c r="F222" s="222"/>
      <c r="G222" s="214"/>
      <c r="H222" s="215"/>
    </row>
    <row r="223" spans="1:8">
      <c r="A223" s="216" t="s">
        <v>724</v>
      </c>
      <c r="B223" s="217" t="s">
        <v>725</v>
      </c>
      <c r="C223" s="206" t="s">
        <v>487</v>
      </c>
      <c r="D223" s="223"/>
      <c r="E223" s="223"/>
      <c r="F223" s="222"/>
      <c r="G223" s="214"/>
      <c r="H223" s="215"/>
    </row>
    <row r="224" spans="1:8">
      <c r="A224" s="216" t="s">
        <v>726</v>
      </c>
      <c r="B224" s="219" t="s">
        <v>727</v>
      </c>
      <c r="C224" s="206" t="s">
        <v>487</v>
      </c>
      <c r="D224" s="223"/>
      <c r="E224" s="223"/>
      <c r="F224" s="222"/>
      <c r="G224" s="214"/>
      <c r="H224" s="215"/>
    </row>
    <row r="225" spans="1:8">
      <c r="A225" s="216" t="s">
        <v>728</v>
      </c>
      <c r="B225" s="219" t="s">
        <v>729</v>
      </c>
      <c r="C225" s="206" t="s">
        <v>487</v>
      </c>
      <c r="D225" s="223"/>
      <c r="E225" s="223"/>
      <c r="F225" s="222"/>
      <c r="G225" s="214"/>
      <c r="H225" s="215"/>
    </row>
    <row r="226" spans="1:8">
      <c r="A226" s="216" t="s">
        <v>730</v>
      </c>
      <c r="B226" s="219" t="s">
        <v>731</v>
      </c>
      <c r="C226" s="206" t="s">
        <v>487</v>
      </c>
      <c r="D226" s="223"/>
      <c r="E226" s="223"/>
      <c r="F226" s="222"/>
      <c r="G226" s="214"/>
      <c r="H226" s="215"/>
    </row>
    <row r="227" spans="1:8">
      <c r="A227" s="216" t="s">
        <v>732</v>
      </c>
      <c r="B227" s="217" t="s">
        <v>733</v>
      </c>
      <c r="C227" s="206" t="s">
        <v>487</v>
      </c>
      <c r="D227" s="223"/>
      <c r="E227" s="223"/>
      <c r="F227" s="222"/>
      <c r="G227" s="214"/>
      <c r="H227" s="215"/>
    </row>
    <row r="228" spans="1:8" ht="21">
      <c r="A228" s="216" t="s">
        <v>734</v>
      </c>
      <c r="B228" s="217" t="s">
        <v>735</v>
      </c>
      <c r="C228" s="206" t="s">
        <v>487</v>
      </c>
      <c r="D228" s="223"/>
      <c r="E228" s="223"/>
      <c r="F228" s="222"/>
      <c r="G228" s="214"/>
      <c r="H228" s="215"/>
    </row>
    <row r="229" spans="1:8">
      <c r="A229" s="216" t="s">
        <v>736</v>
      </c>
      <c r="B229" s="219" t="s">
        <v>737</v>
      </c>
      <c r="C229" s="206" t="s">
        <v>487</v>
      </c>
      <c r="D229" s="223"/>
      <c r="E229" s="223"/>
      <c r="F229" s="222"/>
      <c r="G229" s="214"/>
      <c r="H229" s="215"/>
    </row>
    <row r="230" spans="1:8">
      <c r="A230" s="216" t="s">
        <v>738</v>
      </c>
      <c r="B230" s="219" t="s">
        <v>739</v>
      </c>
      <c r="C230" s="206" t="s">
        <v>487</v>
      </c>
      <c r="D230" s="223"/>
      <c r="E230" s="223"/>
      <c r="F230" s="222"/>
      <c r="G230" s="214"/>
      <c r="H230" s="215"/>
    </row>
    <row r="231" spans="1:8">
      <c r="A231" s="216" t="s">
        <v>740</v>
      </c>
      <c r="B231" s="217" t="s">
        <v>741</v>
      </c>
      <c r="C231" s="206" t="s">
        <v>487</v>
      </c>
      <c r="D231" s="223"/>
      <c r="E231" s="223"/>
      <c r="F231" s="222"/>
      <c r="G231" s="214"/>
      <c r="H231" s="215"/>
    </row>
    <row r="232" spans="1:8">
      <c r="A232" s="216" t="s">
        <v>742</v>
      </c>
      <c r="B232" s="217" t="s">
        <v>743</v>
      </c>
      <c r="C232" s="206" t="s">
        <v>487</v>
      </c>
      <c r="D232" s="223"/>
      <c r="E232" s="223"/>
      <c r="F232" s="222"/>
      <c r="G232" s="214"/>
      <c r="H232" s="215"/>
    </row>
    <row r="233" spans="1:8">
      <c r="A233" s="216" t="s">
        <v>744</v>
      </c>
      <c r="B233" s="217" t="s">
        <v>745</v>
      </c>
      <c r="C233" s="206" t="s">
        <v>487</v>
      </c>
      <c r="D233" s="223"/>
      <c r="E233" s="223"/>
      <c r="F233" s="222"/>
      <c r="G233" s="214"/>
      <c r="H233" s="215"/>
    </row>
    <row r="234" spans="1:8">
      <c r="A234" s="216" t="s">
        <v>746</v>
      </c>
      <c r="B234" s="215" t="s">
        <v>747</v>
      </c>
      <c r="C234" s="206" t="s">
        <v>487</v>
      </c>
      <c r="D234" s="223"/>
      <c r="E234" s="223"/>
      <c r="F234" s="222"/>
      <c r="G234" s="214"/>
      <c r="H234" s="215"/>
    </row>
    <row r="235" spans="1:8">
      <c r="A235" s="216" t="s">
        <v>748</v>
      </c>
      <c r="B235" s="217" t="s">
        <v>749</v>
      </c>
      <c r="C235" s="206" t="s">
        <v>487</v>
      </c>
      <c r="D235" s="223"/>
      <c r="E235" s="223"/>
      <c r="F235" s="222"/>
      <c r="G235" s="214"/>
      <c r="H235" s="215"/>
    </row>
    <row r="236" spans="1:8">
      <c r="A236" s="216" t="s">
        <v>750</v>
      </c>
      <c r="B236" s="219" t="s">
        <v>727</v>
      </c>
      <c r="C236" s="206" t="s">
        <v>487</v>
      </c>
      <c r="D236" s="223"/>
      <c r="E236" s="223"/>
      <c r="F236" s="222"/>
      <c r="G236" s="214"/>
      <c r="H236" s="215"/>
    </row>
    <row r="237" spans="1:8">
      <c r="A237" s="216" t="s">
        <v>751</v>
      </c>
      <c r="B237" s="219" t="s">
        <v>729</v>
      </c>
      <c r="C237" s="206" t="s">
        <v>487</v>
      </c>
      <c r="D237" s="223"/>
      <c r="E237" s="223"/>
      <c r="F237" s="222"/>
      <c r="G237" s="214"/>
      <c r="H237" s="215"/>
    </row>
    <row r="238" spans="1:8">
      <c r="A238" s="216" t="s">
        <v>752</v>
      </c>
      <c r="B238" s="219" t="s">
        <v>731</v>
      </c>
      <c r="C238" s="206" t="s">
        <v>487</v>
      </c>
      <c r="D238" s="223"/>
      <c r="E238" s="223"/>
      <c r="F238" s="222"/>
      <c r="G238" s="214"/>
      <c r="H238" s="215"/>
    </row>
    <row r="239" spans="1:8">
      <c r="A239" s="216" t="s">
        <v>753</v>
      </c>
      <c r="B239" s="217" t="s">
        <v>614</v>
      </c>
      <c r="C239" s="206" t="s">
        <v>487</v>
      </c>
      <c r="D239" s="223"/>
      <c r="E239" s="223"/>
      <c r="F239" s="222"/>
      <c r="G239" s="214"/>
      <c r="H239" s="215"/>
    </row>
    <row r="240" spans="1:8">
      <c r="A240" s="216" t="s">
        <v>754</v>
      </c>
      <c r="B240" s="217" t="s">
        <v>755</v>
      </c>
      <c r="C240" s="206" t="s">
        <v>487</v>
      </c>
      <c r="D240" s="223"/>
      <c r="E240" s="223"/>
      <c r="F240" s="222"/>
      <c r="G240" s="214"/>
      <c r="H240" s="215"/>
    </row>
    <row r="241" spans="1:8" ht="21">
      <c r="A241" s="216" t="s">
        <v>756</v>
      </c>
      <c r="B241" s="215" t="s">
        <v>757</v>
      </c>
      <c r="C241" s="206" t="s">
        <v>487</v>
      </c>
      <c r="D241" s="223">
        <f>D166-D184</f>
        <v>0</v>
      </c>
      <c r="E241" s="223">
        <f>E166-E184</f>
        <v>-21.693999999999988</v>
      </c>
      <c r="F241" s="218"/>
      <c r="G241" s="214"/>
      <c r="H241" s="215"/>
    </row>
    <row r="242" spans="1:8" ht="21">
      <c r="A242" s="216" t="s">
        <v>758</v>
      </c>
      <c r="B242" s="215" t="s">
        <v>759</v>
      </c>
      <c r="C242" s="206" t="s">
        <v>487</v>
      </c>
      <c r="D242" s="223">
        <f>D202-D209</f>
        <v>0</v>
      </c>
      <c r="E242" s="223">
        <f t="shared" ref="E242" si="5">E202-E209</f>
        <v>0</v>
      </c>
      <c r="F242" s="223"/>
      <c r="G242" s="214"/>
      <c r="H242" s="215"/>
    </row>
    <row r="243" spans="1:8">
      <c r="A243" s="216" t="s">
        <v>760</v>
      </c>
      <c r="B243" s="217" t="s">
        <v>761</v>
      </c>
      <c r="C243" s="206" t="s">
        <v>487</v>
      </c>
      <c r="D243" s="223"/>
      <c r="E243" s="223"/>
      <c r="F243" s="222"/>
      <c r="G243" s="214"/>
      <c r="H243" s="215"/>
    </row>
    <row r="244" spans="1:8">
      <c r="A244" s="216" t="s">
        <v>762</v>
      </c>
      <c r="B244" s="217" t="s">
        <v>763</v>
      </c>
      <c r="C244" s="206" t="s">
        <v>487</v>
      </c>
      <c r="D244" s="223"/>
      <c r="E244" s="223"/>
      <c r="F244" s="222"/>
      <c r="G244" s="214"/>
      <c r="H244" s="215"/>
    </row>
    <row r="245" spans="1:8" ht="21">
      <c r="A245" s="216" t="s">
        <v>764</v>
      </c>
      <c r="B245" s="215" t="s">
        <v>765</v>
      </c>
      <c r="C245" s="206" t="s">
        <v>487</v>
      </c>
      <c r="D245" s="223">
        <f>D221-D234</f>
        <v>0</v>
      </c>
      <c r="E245" s="223">
        <f t="shared" ref="E245" si="6">E221-E234</f>
        <v>0</v>
      </c>
      <c r="F245" s="223"/>
      <c r="G245" s="214"/>
      <c r="H245" s="215"/>
    </row>
    <row r="246" spans="1:8" ht="21">
      <c r="A246" s="216" t="s">
        <v>766</v>
      </c>
      <c r="B246" s="217" t="s">
        <v>767</v>
      </c>
      <c r="C246" s="206" t="s">
        <v>487</v>
      </c>
      <c r="D246" s="223"/>
      <c r="E246" s="223"/>
      <c r="F246" s="222"/>
      <c r="G246" s="214"/>
      <c r="H246" s="215"/>
    </row>
    <row r="247" spans="1:8" ht="21">
      <c r="A247" s="216" t="s">
        <v>768</v>
      </c>
      <c r="B247" s="217" t="s">
        <v>769</v>
      </c>
      <c r="C247" s="206" t="s">
        <v>487</v>
      </c>
      <c r="D247" s="223"/>
      <c r="E247" s="223"/>
      <c r="F247" s="222"/>
      <c r="G247" s="214"/>
      <c r="H247" s="215"/>
    </row>
    <row r="248" spans="1:8">
      <c r="A248" s="216" t="s">
        <v>770</v>
      </c>
      <c r="B248" s="215" t="s">
        <v>771</v>
      </c>
      <c r="C248" s="206" t="s">
        <v>487</v>
      </c>
      <c r="D248" s="223"/>
      <c r="E248" s="223"/>
      <c r="F248" s="222"/>
      <c r="G248" s="214"/>
      <c r="H248" s="215"/>
    </row>
    <row r="249" spans="1:8" ht="21">
      <c r="A249" s="216" t="s">
        <v>772</v>
      </c>
      <c r="B249" s="215" t="s">
        <v>773</v>
      </c>
      <c r="C249" s="206" t="s">
        <v>487</v>
      </c>
      <c r="D249" s="223">
        <f>D241+D242+D245+D248</f>
        <v>0</v>
      </c>
      <c r="E249" s="223">
        <f t="shared" ref="E249" si="7">E241+E242+E245+E248</f>
        <v>-21.693999999999988</v>
      </c>
      <c r="F249" s="223"/>
      <c r="G249" s="214"/>
      <c r="H249" s="215"/>
    </row>
    <row r="250" spans="1:8">
      <c r="A250" s="216" t="s">
        <v>774</v>
      </c>
      <c r="B250" s="215" t="s">
        <v>775</v>
      </c>
      <c r="C250" s="206" t="s">
        <v>487</v>
      </c>
      <c r="D250" s="223"/>
      <c r="E250" s="223">
        <v>31.516999999999999</v>
      </c>
      <c r="F250" s="223"/>
      <c r="G250" s="214"/>
      <c r="H250" s="215"/>
    </row>
    <row r="251" spans="1:8">
      <c r="A251" s="216" t="s">
        <v>776</v>
      </c>
      <c r="B251" s="215" t="s">
        <v>777</v>
      </c>
      <c r="C251" s="206" t="s">
        <v>487</v>
      </c>
      <c r="D251" s="223"/>
      <c r="E251" s="223">
        <f>E250+E166-E184</f>
        <v>9.8230000000000075</v>
      </c>
      <c r="F251" s="223"/>
      <c r="G251" s="214"/>
      <c r="H251" s="215"/>
    </row>
    <row r="252" spans="1:8">
      <c r="A252" s="216" t="s">
        <v>778</v>
      </c>
      <c r="B252" s="215" t="s">
        <v>554</v>
      </c>
      <c r="C252" s="206" t="s">
        <v>617</v>
      </c>
      <c r="D252" s="223"/>
      <c r="E252" s="223"/>
      <c r="F252" s="223"/>
      <c r="G252" s="214"/>
      <c r="H252" s="215"/>
    </row>
    <row r="253" spans="1:8" ht="21">
      <c r="A253" s="216" t="s">
        <v>779</v>
      </c>
      <c r="B253" s="217" t="s">
        <v>780</v>
      </c>
      <c r="C253" s="206" t="s">
        <v>487</v>
      </c>
      <c r="D253" s="223">
        <f>D264+D280</f>
        <v>0</v>
      </c>
      <c r="E253" s="223">
        <f>E264+E280</f>
        <v>348.50600000000003</v>
      </c>
      <c r="F253" s="223"/>
      <c r="G253" s="214"/>
      <c r="H253" s="215"/>
    </row>
    <row r="254" spans="1:8" ht="21">
      <c r="A254" s="216" t="s">
        <v>781</v>
      </c>
      <c r="B254" s="219" t="s">
        <v>782</v>
      </c>
      <c r="C254" s="206" t="s">
        <v>487</v>
      </c>
      <c r="D254" s="223"/>
      <c r="E254" s="223"/>
      <c r="F254" s="222"/>
      <c r="G254" s="214"/>
      <c r="H254" s="215"/>
    </row>
    <row r="255" spans="1:8">
      <c r="A255" s="216" t="s">
        <v>783</v>
      </c>
      <c r="B255" s="220" t="s">
        <v>784</v>
      </c>
      <c r="C255" s="206" t="s">
        <v>487</v>
      </c>
      <c r="D255" s="223"/>
      <c r="E255" s="223"/>
      <c r="F255" s="222"/>
      <c r="G255" s="214"/>
      <c r="H255" s="215"/>
    </row>
    <row r="256" spans="1:8" ht="21">
      <c r="A256" s="216" t="s">
        <v>785</v>
      </c>
      <c r="B256" s="220" t="s">
        <v>489</v>
      </c>
      <c r="C256" s="206" t="s">
        <v>487</v>
      </c>
      <c r="D256" s="223"/>
      <c r="E256" s="223"/>
      <c r="F256" s="222"/>
      <c r="G256" s="214"/>
      <c r="H256" s="215"/>
    </row>
    <row r="257" spans="1:8">
      <c r="A257" s="216" t="s">
        <v>786</v>
      </c>
      <c r="B257" s="221" t="s">
        <v>784</v>
      </c>
      <c r="C257" s="206" t="s">
        <v>487</v>
      </c>
      <c r="D257" s="223"/>
      <c r="E257" s="223"/>
      <c r="F257" s="222"/>
      <c r="G257" s="214"/>
      <c r="H257" s="215"/>
    </row>
    <row r="258" spans="1:8" ht="21">
      <c r="A258" s="216" t="s">
        <v>787</v>
      </c>
      <c r="B258" s="220" t="s">
        <v>490</v>
      </c>
      <c r="C258" s="206" t="s">
        <v>487</v>
      </c>
      <c r="D258" s="223"/>
      <c r="E258" s="223"/>
      <c r="F258" s="222"/>
      <c r="G258" s="214"/>
      <c r="H258" s="215"/>
    </row>
    <row r="259" spans="1:8">
      <c r="A259" s="216" t="s">
        <v>788</v>
      </c>
      <c r="B259" s="221" t="s">
        <v>784</v>
      </c>
      <c r="C259" s="206" t="s">
        <v>487</v>
      </c>
      <c r="D259" s="223"/>
      <c r="E259" s="223"/>
      <c r="F259" s="222"/>
      <c r="G259" s="214"/>
      <c r="H259" s="215"/>
    </row>
    <row r="260" spans="1:8" ht="31.5">
      <c r="A260" s="216" t="s">
        <v>789</v>
      </c>
      <c r="B260" s="220" t="s">
        <v>491</v>
      </c>
      <c r="C260" s="206" t="s">
        <v>487</v>
      </c>
      <c r="D260" s="223"/>
      <c r="E260" s="223"/>
      <c r="F260" s="222"/>
      <c r="G260" s="214"/>
      <c r="H260" s="215"/>
    </row>
    <row r="261" spans="1:8">
      <c r="A261" s="216" t="s">
        <v>790</v>
      </c>
      <c r="B261" s="221" t="s">
        <v>784</v>
      </c>
      <c r="C261" s="206" t="s">
        <v>487</v>
      </c>
      <c r="D261" s="223"/>
      <c r="E261" s="223"/>
      <c r="F261" s="222"/>
      <c r="G261" s="214"/>
      <c r="H261" s="215"/>
    </row>
    <row r="262" spans="1:8">
      <c r="A262" s="216" t="s">
        <v>791</v>
      </c>
      <c r="B262" s="219" t="s">
        <v>792</v>
      </c>
      <c r="C262" s="206" t="s">
        <v>487</v>
      </c>
      <c r="D262" s="223"/>
      <c r="E262" s="223"/>
      <c r="F262" s="222"/>
      <c r="G262" s="214"/>
      <c r="H262" s="215"/>
    </row>
    <row r="263" spans="1:8">
      <c r="A263" s="216" t="s">
        <v>793</v>
      </c>
      <c r="B263" s="220" t="s">
        <v>784</v>
      </c>
      <c r="C263" s="206" t="s">
        <v>487</v>
      </c>
      <c r="D263" s="223"/>
      <c r="E263" s="223"/>
      <c r="F263" s="222"/>
      <c r="G263" s="214"/>
      <c r="H263" s="215"/>
    </row>
    <row r="264" spans="1:8">
      <c r="A264" s="216" t="s">
        <v>794</v>
      </c>
      <c r="B264" s="219" t="s">
        <v>795</v>
      </c>
      <c r="C264" s="206" t="s">
        <v>487</v>
      </c>
      <c r="D264" s="223"/>
      <c r="E264" s="223">
        <v>344.58800000000002</v>
      </c>
      <c r="F264" s="223"/>
      <c r="G264" s="214"/>
      <c r="H264" s="215"/>
    </row>
    <row r="265" spans="1:8">
      <c r="A265" s="216" t="s">
        <v>796</v>
      </c>
      <c r="B265" s="220" t="s">
        <v>784</v>
      </c>
      <c r="C265" s="206" t="s">
        <v>487</v>
      </c>
      <c r="D265" s="223"/>
      <c r="E265" s="223"/>
      <c r="F265" s="222"/>
      <c r="G265" s="214"/>
      <c r="H265" s="215"/>
    </row>
    <row r="266" spans="1:8" ht="21">
      <c r="A266" s="216" t="s">
        <v>797</v>
      </c>
      <c r="B266" s="219" t="s">
        <v>798</v>
      </c>
      <c r="C266" s="206" t="s">
        <v>487</v>
      </c>
      <c r="D266" s="223"/>
      <c r="E266" s="223"/>
      <c r="F266" s="222"/>
      <c r="G266" s="214"/>
      <c r="H266" s="215"/>
    </row>
    <row r="267" spans="1:8">
      <c r="A267" s="216" t="s">
        <v>799</v>
      </c>
      <c r="B267" s="220" t="s">
        <v>784</v>
      </c>
      <c r="C267" s="206" t="s">
        <v>487</v>
      </c>
      <c r="D267" s="223"/>
      <c r="E267" s="223"/>
      <c r="F267" s="222"/>
      <c r="G267" s="214"/>
      <c r="H267" s="215"/>
    </row>
    <row r="268" spans="1:8">
      <c r="A268" s="216" t="s">
        <v>800</v>
      </c>
      <c r="B268" s="219" t="s">
        <v>801</v>
      </c>
      <c r="C268" s="206" t="s">
        <v>487</v>
      </c>
      <c r="D268" s="223"/>
      <c r="E268" s="223"/>
      <c r="F268" s="222"/>
      <c r="G268" s="214"/>
      <c r="H268" s="215"/>
    </row>
    <row r="269" spans="1:8">
      <c r="A269" s="216" t="s">
        <v>802</v>
      </c>
      <c r="B269" s="220" t="s">
        <v>784</v>
      </c>
      <c r="C269" s="206" t="s">
        <v>487</v>
      </c>
      <c r="D269" s="223"/>
      <c r="E269" s="223"/>
      <c r="F269" s="222"/>
      <c r="G269" s="214"/>
      <c r="H269" s="215"/>
    </row>
    <row r="270" spans="1:8">
      <c r="A270" s="216" t="s">
        <v>803</v>
      </c>
      <c r="B270" s="219" t="s">
        <v>804</v>
      </c>
      <c r="C270" s="206" t="s">
        <v>487</v>
      </c>
      <c r="D270" s="223"/>
      <c r="E270" s="223"/>
      <c r="F270" s="222"/>
      <c r="G270" s="214"/>
      <c r="H270" s="215"/>
    </row>
    <row r="271" spans="1:8">
      <c r="A271" s="216" t="s">
        <v>805</v>
      </c>
      <c r="B271" s="220" t="s">
        <v>784</v>
      </c>
      <c r="C271" s="206" t="s">
        <v>487</v>
      </c>
      <c r="D271" s="223"/>
      <c r="E271" s="223"/>
      <c r="F271" s="222"/>
      <c r="G271" s="214"/>
      <c r="H271" s="215"/>
    </row>
    <row r="272" spans="1:8">
      <c r="A272" s="216" t="s">
        <v>803</v>
      </c>
      <c r="B272" s="219" t="s">
        <v>806</v>
      </c>
      <c r="C272" s="206" t="s">
        <v>487</v>
      </c>
      <c r="D272" s="223"/>
      <c r="E272" s="223"/>
      <c r="F272" s="222"/>
      <c r="G272" s="214"/>
      <c r="H272" s="215"/>
    </row>
    <row r="273" spans="1:8">
      <c r="A273" s="216" t="s">
        <v>807</v>
      </c>
      <c r="B273" s="220" t="s">
        <v>784</v>
      </c>
      <c r="C273" s="206" t="s">
        <v>487</v>
      </c>
      <c r="D273" s="223"/>
      <c r="E273" s="223"/>
      <c r="F273" s="222"/>
      <c r="G273" s="214"/>
      <c r="H273" s="215"/>
    </row>
    <row r="274" spans="1:8" ht="21">
      <c r="A274" s="216" t="s">
        <v>808</v>
      </c>
      <c r="B274" s="219" t="s">
        <v>809</v>
      </c>
      <c r="C274" s="206" t="s">
        <v>487</v>
      </c>
      <c r="D274" s="223"/>
      <c r="E274" s="223"/>
      <c r="F274" s="222"/>
      <c r="G274" s="214"/>
      <c r="H274" s="215"/>
    </row>
    <row r="275" spans="1:8">
      <c r="A275" s="216" t="s">
        <v>810</v>
      </c>
      <c r="B275" s="220" t="s">
        <v>784</v>
      </c>
      <c r="C275" s="206" t="s">
        <v>487</v>
      </c>
      <c r="D275" s="223"/>
      <c r="E275" s="223"/>
      <c r="F275" s="222"/>
      <c r="G275" s="214"/>
      <c r="H275" s="215"/>
    </row>
    <row r="276" spans="1:8">
      <c r="A276" s="216" t="s">
        <v>811</v>
      </c>
      <c r="B276" s="220" t="s">
        <v>504</v>
      </c>
      <c r="C276" s="206" t="s">
        <v>487</v>
      </c>
      <c r="D276" s="223"/>
      <c r="E276" s="223"/>
      <c r="F276" s="222"/>
      <c r="G276" s="214"/>
      <c r="H276" s="215"/>
    </row>
    <row r="277" spans="1:8">
      <c r="A277" s="216" t="s">
        <v>812</v>
      </c>
      <c r="B277" s="221" t="s">
        <v>784</v>
      </c>
      <c r="C277" s="206" t="s">
        <v>487</v>
      </c>
      <c r="D277" s="223"/>
      <c r="E277" s="223"/>
      <c r="F277" s="222"/>
      <c r="G277" s="214"/>
      <c r="H277" s="215"/>
    </row>
    <row r="278" spans="1:8">
      <c r="A278" s="216" t="s">
        <v>813</v>
      </c>
      <c r="B278" s="220" t="s">
        <v>506</v>
      </c>
      <c r="C278" s="206" t="s">
        <v>487</v>
      </c>
      <c r="D278" s="223"/>
      <c r="E278" s="223"/>
      <c r="F278" s="222"/>
      <c r="G278" s="214"/>
      <c r="H278" s="215"/>
    </row>
    <row r="279" spans="1:8">
      <c r="A279" s="216" t="s">
        <v>814</v>
      </c>
      <c r="B279" s="221" t="s">
        <v>784</v>
      </c>
      <c r="C279" s="206" t="s">
        <v>487</v>
      </c>
      <c r="D279" s="223"/>
      <c r="E279" s="223"/>
      <c r="F279" s="222"/>
      <c r="G279" s="214"/>
      <c r="H279" s="215"/>
    </row>
    <row r="280" spans="1:8">
      <c r="A280" s="216" t="s">
        <v>815</v>
      </c>
      <c r="B280" s="219" t="s">
        <v>816</v>
      </c>
      <c r="C280" s="206" t="s">
        <v>487</v>
      </c>
      <c r="D280" s="223"/>
      <c r="E280" s="223">
        <v>3.9180000000000001</v>
      </c>
      <c r="F280" s="223"/>
      <c r="G280" s="214"/>
      <c r="H280" s="215"/>
    </row>
    <row r="281" spans="1:8">
      <c r="A281" s="216" t="s">
        <v>817</v>
      </c>
      <c r="B281" s="220" t="s">
        <v>784</v>
      </c>
      <c r="C281" s="206" t="s">
        <v>487</v>
      </c>
      <c r="D281" s="223"/>
      <c r="E281" s="223"/>
      <c r="F281" s="222"/>
      <c r="G281" s="214"/>
      <c r="H281" s="215"/>
    </row>
    <row r="282" spans="1:8" ht="21">
      <c r="A282" s="216" t="s">
        <v>818</v>
      </c>
      <c r="B282" s="217" t="s">
        <v>819</v>
      </c>
      <c r="C282" s="206" t="s">
        <v>487</v>
      </c>
      <c r="D282" s="223">
        <f>D283+D285+D290+D292+D294+D296+D298+D300+D302</f>
        <v>0</v>
      </c>
      <c r="E282" s="223">
        <f>E283+E285+E290+E292+E294+E296+E298+E300+E302</f>
        <v>322.10500000000002</v>
      </c>
      <c r="F282" s="223"/>
      <c r="G282" s="214"/>
      <c r="H282" s="215"/>
    </row>
    <row r="283" spans="1:8">
      <c r="A283" s="216" t="s">
        <v>820</v>
      </c>
      <c r="B283" s="219" t="s">
        <v>821</v>
      </c>
      <c r="C283" s="206" t="s">
        <v>487</v>
      </c>
      <c r="D283" s="223"/>
      <c r="E283" s="223"/>
      <c r="F283" s="222"/>
      <c r="G283" s="214"/>
      <c r="H283" s="215"/>
    </row>
    <row r="284" spans="1:8">
      <c r="A284" s="216" t="s">
        <v>822</v>
      </c>
      <c r="B284" s="220" t="s">
        <v>784</v>
      </c>
      <c r="C284" s="206" t="s">
        <v>487</v>
      </c>
      <c r="D284" s="223"/>
      <c r="E284" s="223"/>
      <c r="F284" s="222"/>
      <c r="G284" s="214"/>
      <c r="H284" s="215"/>
    </row>
    <row r="285" spans="1:8">
      <c r="A285" s="216" t="s">
        <v>823</v>
      </c>
      <c r="B285" s="219" t="s">
        <v>824</v>
      </c>
      <c r="C285" s="206" t="s">
        <v>487</v>
      </c>
      <c r="D285" s="223"/>
      <c r="E285" s="223"/>
      <c r="F285" s="222"/>
      <c r="G285" s="214"/>
      <c r="H285" s="215"/>
    </row>
    <row r="286" spans="1:8">
      <c r="A286" s="216" t="s">
        <v>825</v>
      </c>
      <c r="B286" s="220" t="s">
        <v>654</v>
      </c>
      <c r="C286" s="206" t="s">
        <v>487</v>
      </c>
      <c r="D286" s="223"/>
      <c r="E286" s="223"/>
      <c r="F286" s="222"/>
      <c r="G286" s="214"/>
      <c r="H286" s="215"/>
    </row>
    <row r="287" spans="1:8">
      <c r="A287" s="216" t="s">
        <v>826</v>
      </c>
      <c r="B287" s="221" t="s">
        <v>784</v>
      </c>
      <c r="C287" s="206" t="s">
        <v>487</v>
      </c>
      <c r="D287" s="223"/>
      <c r="E287" s="223"/>
      <c r="F287" s="222"/>
      <c r="G287" s="214"/>
      <c r="H287" s="215"/>
    </row>
    <row r="288" spans="1:8">
      <c r="A288" s="216" t="s">
        <v>827</v>
      </c>
      <c r="B288" s="220" t="s">
        <v>828</v>
      </c>
      <c r="C288" s="206" t="s">
        <v>487</v>
      </c>
      <c r="D288" s="223"/>
      <c r="E288" s="223"/>
      <c r="F288" s="222"/>
      <c r="G288" s="214"/>
      <c r="H288" s="215"/>
    </row>
    <row r="289" spans="1:8">
      <c r="A289" s="216" t="s">
        <v>829</v>
      </c>
      <c r="B289" s="221" t="s">
        <v>784</v>
      </c>
      <c r="C289" s="206" t="s">
        <v>487</v>
      </c>
      <c r="D289" s="223"/>
      <c r="E289" s="223"/>
      <c r="F289" s="222"/>
      <c r="G289" s="214"/>
      <c r="H289" s="215"/>
    </row>
    <row r="290" spans="1:8" ht="31.5">
      <c r="A290" s="216" t="s">
        <v>830</v>
      </c>
      <c r="B290" s="219" t="s">
        <v>831</v>
      </c>
      <c r="C290" s="206" t="s">
        <v>487</v>
      </c>
      <c r="D290" s="223"/>
      <c r="E290" s="223"/>
      <c r="F290" s="222"/>
      <c r="G290" s="214"/>
      <c r="H290" s="215"/>
    </row>
    <row r="291" spans="1:8">
      <c r="A291" s="216" t="s">
        <v>832</v>
      </c>
      <c r="B291" s="220" t="s">
        <v>784</v>
      </c>
      <c r="C291" s="206" t="s">
        <v>487</v>
      </c>
      <c r="D291" s="223"/>
      <c r="E291" s="223"/>
      <c r="F291" s="222"/>
      <c r="G291" s="214"/>
      <c r="H291" s="215"/>
    </row>
    <row r="292" spans="1:8">
      <c r="A292" s="216" t="s">
        <v>833</v>
      </c>
      <c r="B292" s="219" t="s">
        <v>834</v>
      </c>
      <c r="C292" s="206" t="s">
        <v>487</v>
      </c>
      <c r="D292" s="223"/>
      <c r="E292" s="223">
        <v>1.173</v>
      </c>
      <c r="F292" s="223"/>
      <c r="G292" s="214"/>
      <c r="H292" s="215"/>
    </row>
    <row r="293" spans="1:8">
      <c r="A293" s="216" t="s">
        <v>835</v>
      </c>
      <c r="B293" s="220" t="s">
        <v>784</v>
      </c>
      <c r="C293" s="206" t="s">
        <v>487</v>
      </c>
      <c r="D293" s="223"/>
      <c r="E293" s="223"/>
      <c r="F293" s="222"/>
      <c r="G293" s="214"/>
      <c r="H293" s="215"/>
    </row>
    <row r="294" spans="1:8">
      <c r="A294" s="216" t="s">
        <v>836</v>
      </c>
      <c r="B294" s="219" t="s">
        <v>837</v>
      </c>
      <c r="C294" s="206" t="s">
        <v>487</v>
      </c>
      <c r="D294" s="223"/>
      <c r="E294" s="223">
        <v>6.758</v>
      </c>
      <c r="F294" s="223"/>
      <c r="G294" s="214"/>
      <c r="H294" s="215"/>
    </row>
    <row r="295" spans="1:8">
      <c r="A295" s="216" t="s">
        <v>838</v>
      </c>
      <c r="B295" s="220" t="s">
        <v>784</v>
      </c>
      <c r="C295" s="206" t="s">
        <v>487</v>
      </c>
      <c r="D295" s="223"/>
      <c r="E295" s="223"/>
      <c r="F295" s="222"/>
      <c r="G295" s="214"/>
      <c r="H295" s="215"/>
    </row>
    <row r="296" spans="1:8">
      <c r="A296" s="216" t="s">
        <v>839</v>
      </c>
      <c r="B296" s="219" t="s">
        <v>840</v>
      </c>
      <c r="C296" s="206" t="s">
        <v>487</v>
      </c>
      <c r="D296" s="223"/>
      <c r="E296" s="223">
        <v>60.031999999999996</v>
      </c>
      <c r="F296" s="223"/>
      <c r="G296" s="214"/>
      <c r="H296" s="215"/>
    </row>
    <row r="297" spans="1:8">
      <c r="A297" s="216" t="s">
        <v>841</v>
      </c>
      <c r="B297" s="220" t="s">
        <v>784</v>
      </c>
      <c r="C297" s="206" t="s">
        <v>487</v>
      </c>
      <c r="D297" s="223"/>
      <c r="E297" s="223"/>
      <c r="F297" s="222"/>
      <c r="G297" s="214"/>
      <c r="H297" s="215"/>
    </row>
    <row r="298" spans="1:8">
      <c r="A298" s="216" t="s">
        <v>842</v>
      </c>
      <c r="B298" s="219" t="s">
        <v>843</v>
      </c>
      <c r="C298" s="206" t="s">
        <v>487</v>
      </c>
      <c r="D298" s="223"/>
      <c r="E298" s="223">
        <v>38.116999999999997</v>
      </c>
      <c r="F298" s="222"/>
      <c r="G298" s="214"/>
      <c r="H298" s="215"/>
    </row>
    <row r="299" spans="1:8">
      <c r="A299" s="216" t="s">
        <v>844</v>
      </c>
      <c r="B299" s="220" t="s">
        <v>784</v>
      </c>
      <c r="C299" s="206" t="s">
        <v>487</v>
      </c>
      <c r="D299" s="223"/>
      <c r="E299" s="223"/>
      <c r="F299" s="222"/>
      <c r="G299" s="214"/>
      <c r="H299" s="215"/>
    </row>
    <row r="300" spans="1:8" ht="21">
      <c r="A300" s="216" t="s">
        <v>845</v>
      </c>
      <c r="B300" s="219" t="s">
        <v>846</v>
      </c>
      <c r="C300" s="206" t="s">
        <v>487</v>
      </c>
      <c r="D300" s="223"/>
      <c r="E300" s="223"/>
      <c r="F300" s="222"/>
      <c r="G300" s="214"/>
      <c r="H300" s="215"/>
    </row>
    <row r="301" spans="1:8">
      <c r="A301" s="216" t="s">
        <v>847</v>
      </c>
      <c r="B301" s="220" t="s">
        <v>784</v>
      </c>
      <c r="C301" s="206" t="s">
        <v>487</v>
      </c>
      <c r="D301" s="223"/>
      <c r="E301" s="223"/>
      <c r="F301" s="222"/>
      <c r="G301" s="214"/>
      <c r="H301" s="215"/>
    </row>
    <row r="302" spans="1:8">
      <c r="A302" s="216" t="s">
        <v>848</v>
      </c>
      <c r="B302" s="219" t="s">
        <v>849</v>
      </c>
      <c r="C302" s="206" t="s">
        <v>487</v>
      </c>
      <c r="D302" s="223"/>
      <c r="E302" s="223">
        <v>216.02500000000001</v>
      </c>
      <c r="F302" s="223"/>
      <c r="G302" s="214"/>
      <c r="H302" s="215"/>
    </row>
    <row r="303" spans="1:8">
      <c r="A303" s="216" t="s">
        <v>850</v>
      </c>
      <c r="B303" s="220" t="s">
        <v>784</v>
      </c>
      <c r="C303" s="206" t="s">
        <v>487</v>
      </c>
      <c r="D303" s="223"/>
      <c r="E303" s="223"/>
      <c r="F303" s="222"/>
      <c r="G303" s="214"/>
      <c r="H303" s="215"/>
    </row>
    <row r="304" spans="1:8" ht="31.5">
      <c r="A304" s="216" t="s">
        <v>851</v>
      </c>
      <c r="B304" s="217" t="s">
        <v>852</v>
      </c>
      <c r="C304" s="206" t="s">
        <v>1</v>
      </c>
      <c r="D304" s="223"/>
      <c r="E304" s="223"/>
      <c r="F304" s="222"/>
      <c r="G304" s="214"/>
      <c r="H304" s="215"/>
    </row>
    <row r="305" spans="1:8" ht="21">
      <c r="A305" s="216" t="s">
        <v>853</v>
      </c>
      <c r="B305" s="219" t="s">
        <v>854</v>
      </c>
      <c r="C305" s="206" t="s">
        <v>1</v>
      </c>
      <c r="D305" s="223"/>
      <c r="E305" s="223"/>
      <c r="F305" s="222"/>
      <c r="G305" s="214"/>
      <c r="H305" s="215"/>
    </row>
    <row r="306" spans="1:8" ht="21">
      <c r="A306" s="216" t="s">
        <v>855</v>
      </c>
      <c r="B306" s="220" t="s">
        <v>856</v>
      </c>
      <c r="C306" s="206" t="s">
        <v>1</v>
      </c>
      <c r="D306" s="223"/>
      <c r="E306" s="223"/>
      <c r="F306" s="222"/>
      <c r="G306" s="214"/>
      <c r="H306" s="215"/>
    </row>
    <row r="307" spans="1:8" ht="21">
      <c r="A307" s="216" t="s">
        <v>857</v>
      </c>
      <c r="B307" s="220" t="s">
        <v>858</v>
      </c>
      <c r="C307" s="206" t="s">
        <v>1</v>
      </c>
      <c r="D307" s="223"/>
      <c r="E307" s="223"/>
      <c r="F307" s="222"/>
      <c r="G307" s="214"/>
      <c r="H307" s="215"/>
    </row>
    <row r="308" spans="1:8" ht="31.5">
      <c r="A308" s="216" t="s">
        <v>859</v>
      </c>
      <c r="B308" s="220" t="s">
        <v>860</v>
      </c>
      <c r="C308" s="206" t="s">
        <v>1</v>
      </c>
      <c r="D308" s="223"/>
      <c r="E308" s="223"/>
      <c r="F308" s="222"/>
      <c r="G308" s="214"/>
      <c r="H308" s="215"/>
    </row>
    <row r="309" spans="1:8">
      <c r="A309" s="216" t="s">
        <v>861</v>
      </c>
      <c r="B309" s="219" t="s">
        <v>862</v>
      </c>
      <c r="C309" s="206" t="s">
        <v>1</v>
      </c>
      <c r="D309" s="223"/>
      <c r="E309" s="223"/>
      <c r="F309" s="222"/>
      <c r="G309" s="214"/>
      <c r="H309" s="215"/>
    </row>
    <row r="310" spans="1:8">
      <c r="A310" s="216" t="s">
        <v>863</v>
      </c>
      <c r="B310" s="219" t="s">
        <v>864</v>
      </c>
      <c r="C310" s="206" t="s">
        <v>1</v>
      </c>
      <c r="D310" s="223"/>
      <c r="E310" s="223"/>
      <c r="F310" s="222"/>
      <c r="G310" s="214"/>
      <c r="H310" s="215"/>
    </row>
    <row r="311" spans="1:8" ht="21">
      <c r="A311" s="216" t="s">
        <v>865</v>
      </c>
      <c r="B311" s="219" t="s">
        <v>866</v>
      </c>
      <c r="C311" s="206" t="s">
        <v>1</v>
      </c>
      <c r="D311" s="223"/>
      <c r="E311" s="223"/>
      <c r="F311" s="222"/>
      <c r="G311" s="214"/>
      <c r="H311" s="215"/>
    </row>
    <row r="312" spans="1:8">
      <c r="A312" s="216" t="s">
        <v>867</v>
      </c>
      <c r="B312" s="219" t="s">
        <v>868</v>
      </c>
      <c r="C312" s="206" t="s">
        <v>1</v>
      </c>
      <c r="D312" s="223"/>
      <c r="E312" s="223"/>
      <c r="F312" s="222"/>
      <c r="G312" s="214"/>
      <c r="H312" s="215"/>
    </row>
    <row r="313" spans="1:8">
      <c r="A313" s="216" t="s">
        <v>869</v>
      </c>
      <c r="B313" s="219" t="s">
        <v>870</v>
      </c>
      <c r="C313" s="206" t="s">
        <v>1</v>
      </c>
      <c r="D313" s="223"/>
      <c r="E313" s="223"/>
      <c r="F313" s="222"/>
      <c r="G313" s="214"/>
      <c r="H313" s="215"/>
    </row>
    <row r="314" spans="1:8" ht="21">
      <c r="A314" s="216" t="s">
        <v>871</v>
      </c>
      <c r="B314" s="219" t="s">
        <v>872</v>
      </c>
      <c r="C314" s="206" t="s">
        <v>1</v>
      </c>
      <c r="D314" s="223"/>
      <c r="E314" s="223"/>
      <c r="F314" s="222"/>
      <c r="G314" s="214"/>
      <c r="H314" s="215"/>
    </row>
    <row r="315" spans="1:8">
      <c r="A315" s="216" t="s">
        <v>873</v>
      </c>
      <c r="B315" s="220" t="s">
        <v>504</v>
      </c>
      <c r="C315" s="206" t="s">
        <v>1</v>
      </c>
      <c r="D315" s="223"/>
      <c r="E315" s="223"/>
      <c r="F315" s="222"/>
      <c r="G315" s="214"/>
      <c r="H315" s="215"/>
    </row>
    <row r="316" spans="1:8">
      <c r="A316" s="216" t="s">
        <v>874</v>
      </c>
      <c r="B316" s="220" t="s">
        <v>506</v>
      </c>
      <c r="C316" s="206" t="s">
        <v>1</v>
      </c>
      <c r="D316" s="223"/>
      <c r="E316" s="223"/>
      <c r="F316" s="222"/>
      <c r="G316" s="214"/>
      <c r="H316" s="215"/>
    </row>
    <row r="317" spans="1:8">
      <c r="A317" s="374" t="s">
        <v>875</v>
      </c>
      <c r="B317" s="375"/>
      <c r="C317" s="375"/>
      <c r="D317" s="375"/>
      <c r="E317" s="375"/>
      <c r="F317" s="375"/>
      <c r="G317" s="375"/>
      <c r="H317" s="376"/>
    </row>
    <row r="318" spans="1:8" ht="21">
      <c r="A318" s="216" t="s">
        <v>876</v>
      </c>
      <c r="B318" s="215" t="s">
        <v>877</v>
      </c>
      <c r="C318" s="206" t="s">
        <v>617</v>
      </c>
      <c r="D318" s="206" t="s">
        <v>878</v>
      </c>
      <c r="E318" s="206" t="s">
        <v>878</v>
      </c>
      <c r="F318" s="222"/>
      <c r="G318" s="191" t="s">
        <v>878</v>
      </c>
      <c r="H318" s="207" t="s">
        <v>878</v>
      </c>
    </row>
    <row r="319" spans="1:8">
      <c r="A319" s="216" t="s">
        <v>879</v>
      </c>
      <c r="B319" s="217" t="s">
        <v>880</v>
      </c>
      <c r="C319" s="206" t="s">
        <v>26</v>
      </c>
      <c r="D319" s="222"/>
      <c r="E319" s="222"/>
      <c r="F319" s="222"/>
      <c r="G319" s="214"/>
      <c r="H319" s="215"/>
    </row>
    <row r="320" spans="1:8">
      <c r="A320" s="216" t="s">
        <v>881</v>
      </c>
      <c r="B320" s="217" t="s">
        <v>882</v>
      </c>
      <c r="C320" s="206" t="s">
        <v>883</v>
      </c>
      <c r="D320" s="222"/>
      <c r="E320" s="222"/>
      <c r="F320" s="222"/>
      <c r="G320" s="214"/>
      <c r="H320" s="215"/>
    </row>
    <row r="321" spans="1:8">
      <c r="A321" s="216" t="s">
        <v>884</v>
      </c>
      <c r="B321" s="217" t="s">
        <v>885</v>
      </c>
      <c r="C321" s="206" t="s">
        <v>26</v>
      </c>
      <c r="D321" s="222"/>
      <c r="E321" s="222"/>
      <c r="F321" s="222"/>
      <c r="G321" s="214"/>
      <c r="H321" s="215"/>
    </row>
    <row r="322" spans="1:8">
      <c r="A322" s="216" t="s">
        <v>886</v>
      </c>
      <c r="B322" s="217" t="s">
        <v>887</v>
      </c>
      <c r="C322" s="206" t="s">
        <v>883</v>
      </c>
      <c r="D322" s="222"/>
      <c r="E322" s="222"/>
      <c r="F322" s="222"/>
      <c r="G322" s="214"/>
      <c r="H322" s="215"/>
    </row>
    <row r="323" spans="1:8">
      <c r="A323" s="216" t="s">
        <v>888</v>
      </c>
      <c r="B323" s="217" t="s">
        <v>889</v>
      </c>
      <c r="C323" s="206" t="s">
        <v>890</v>
      </c>
      <c r="D323" s="222"/>
      <c r="E323" s="222"/>
      <c r="F323" s="222"/>
      <c r="G323" s="214"/>
      <c r="H323" s="215"/>
    </row>
    <row r="324" spans="1:8">
      <c r="A324" s="216" t="s">
        <v>891</v>
      </c>
      <c r="B324" s="217" t="s">
        <v>892</v>
      </c>
      <c r="C324" s="206" t="s">
        <v>617</v>
      </c>
      <c r="D324" s="206" t="s">
        <v>878</v>
      </c>
      <c r="E324" s="206" t="s">
        <v>878</v>
      </c>
      <c r="F324" s="222"/>
      <c r="G324" s="191" t="s">
        <v>878</v>
      </c>
      <c r="H324" s="207" t="s">
        <v>878</v>
      </c>
    </row>
    <row r="325" spans="1:8">
      <c r="A325" s="216" t="s">
        <v>893</v>
      </c>
      <c r="B325" s="219" t="s">
        <v>894</v>
      </c>
      <c r="C325" s="206" t="s">
        <v>890</v>
      </c>
      <c r="D325" s="222"/>
      <c r="E325" s="222"/>
      <c r="F325" s="222"/>
      <c r="G325" s="214"/>
      <c r="H325" s="215"/>
    </row>
    <row r="326" spans="1:8">
      <c r="A326" s="216" t="s">
        <v>895</v>
      </c>
      <c r="B326" s="219" t="s">
        <v>896</v>
      </c>
      <c r="C326" s="206" t="s">
        <v>897</v>
      </c>
      <c r="D326" s="222"/>
      <c r="E326" s="222"/>
      <c r="F326" s="222"/>
      <c r="G326" s="214"/>
      <c r="H326" s="215"/>
    </row>
    <row r="327" spans="1:8">
      <c r="A327" s="216" t="s">
        <v>898</v>
      </c>
      <c r="B327" s="217" t="s">
        <v>899</v>
      </c>
      <c r="C327" s="206" t="s">
        <v>617</v>
      </c>
      <c r="D327" s="206" t="s">
        <v>878</v>
      </c>
      <c r="E327" s="206" t="s">
        <v>878</v>
      </c>
      <c r="F327" s="222"/>
      <c r="G327" s="191" t="s">
        <v>878</v>
      </c>
      <c r="H327" s="207" t="s">
        <v>878</v>
      </c>
    </row>
    <row r="328" spans="1:8">
      <c r="A328" s="216" t="s">
        <v>900</v>
      </c>
      <c r="B328" s="219" t="s">
        <v>894</v>
      </c>
      <c r="C328" s="206" t="s">
        <v>890</v>
      </c>
      <c r="D328" s="222"/>
      <c r="E328" s="222"/>
      <c r="F328" s="222"/>
      <c r="G328" s="214"/>
      <c r="H328" s="215"/>
    </row>
    <row r="329" spans="1:8">
      <c r="A329" s="216" t="s">
        <v>901</v>
      </c>
      <c r="B329" s="219" t="s">
        <v>902</v>
      </c>
      <c r="C329" s="206" t="s">
        <v>26</v>
      </c>
      <c r="D329" s="222"/>
      <c r="E329" s="222"/>
      <c r="F329" s="222"/>
      <c r="G329" s="214"/>
      <c r="H329" s="215"/>
    </row>
    <row r="330" spans="1:8">
      <c r="A330" s="216" t="s">
        <v>903</v>
      </c>
      <c r="B330" s="219" t="s">
        <v>896</v>
      </c>
      <c r="C330" s="206" t="s">
        <v>897</v>
      </c>
      <c r="D330" s="222"/>
      <c r="E330" s="222"/>
      <c r="F330" s="222"/>
      <c r="G330" s="214"/>
      <c r="H330" s="215"/>
    </row>
    <row r="331" spans="1:8">
      <c r="A331" s="216" t="s">
        <v>904</v>
      </c>
      <c r="B331" s="217" t="s">
        <v>905</v>
      </c>
      <c r="C331" s="206" t="s">
        <v>617</v>
      </c>
      <c r="D331" s="206" t="s">
        <v>878</v>
      </c>
      <c r="E331" s="206" t="s">
        <v>878</v>
      </c>
      <c r="F331" s="222"/>
      <c r="G331" s="191" t="s">
        <v>878</v>
      </c>
      <c r="H331" s="207" t="s">
        <v>878</v>
      </c>
    </row>
    <row r="332" spans="1:8">
      <c r="A332" s="216" t="s">
        <v>906</v>
      </c>
      <c r="B332" s="219" t="s">
        <v>894</v>
      </c>
      <c r="C332" s="206" t="s">
        <v>890</v>
      </c>
      <c r="D332" s="222"/>
      <c r="E332" s="222"/>
      <c r="F332" s="222"/>
      <c r="G332" s="214"/>
      <c r="H332" s="215"/>
    </row>
    <row r="333" spans="1:8">
      <c r="A333" s="216" t="s">
        <v>907</v>
      </c>
      <c r="B333" s="219" t="s">
        <v>896</v>
      </c>
      <c r="C333" s="206" t="s">
        <v>897</v>
      </c>
      <c r="D333" s="222"/>
      <c r="E333" s="222"/>
      <c r="F333" s="222"/>
      <c r="G333" s="214"/>
      <c r="H333" s="215"/>
    </row>
    <row r="334" spans="1:8">
      <c r="A334" s="216" t="s">
        <v>908</v>
      </c>
      <c r="B334" s="217" t="s">
        <v>909</v>
      </c>
      <c r="C334" s="206" t="s">
        <v>617</v>
      </c>
      <c r="D334" s="206" t="s">
        <v>878</v>
      </c>
      <c r="E334" s="206" t="s">
        <v>878</v>
      </c>
      <c r="F334" s="222"/>
      <c r="G334" s="191" t="s">
        <v>878</v>
      </c>
      <c r="H334" s="207" t="s">
        <v>878</v>
      </c>
    </row>
    <row r="335" spans="1:8">
      <c r="A335" s="216" t="s">
        <v>910</v>
      </c>
      <c r="B335" s="219" t="s">
        <v>894</v>
      </c>
      <c r="C335" s="206" t="s">
        <v>890</v>
      </c>
      <c r="D335" s="222"/>
      <c r="E335" s="222"/>
      <c r="F335" s="222"/>
      <c r="G335" s="214"/>
      <c r="H335" s="215"/>
    </row>
    <row r="336" spans="1:8">
      <c r="A336" s="216" t="s">
        <v>911</v>
      </c>
      <c r="B336" s="219" t="s">
        <v>902</v>
      </c>
      <c r="C336" s="206" t="s">
        <v>26</v>
      </c>
      <c r="D336" s="222"/>
      <c r="E336" s="222"/>
      <c r="F336" s="222"/>
      <c r="G336" s="214"/>
      <c r="H336" s="215"/>
    </row>
    <row r="337" spans="1:8">
      <c r="A337" s="216" t="s">
        <v>912</v>
      </c>
      <c r="B337" s="219" t="s">
        <v>896</v>
      </c>
      <c r="C337" s="206" t="s">
        <v>897</v>
      </c>
      <c r="D337" s="222"/>
      <c r="E337" s="222"/>
      <c r="F337" s="222"/>
      <c r="G337" s="214"/>
      <c r="H337" s="215"/>
    </row>
    <row r="338" spans="1:8">
      <c r="A338" s="216" t="s">
        <v>913</v>
      </c>
      <c r="B338" s="215" t="s">
        <v>914</v>
      </c>
      <c r="C338" s="206" t="s">
        <v>617</v>
      </c>
      <c r="D338" s="206" t="s">
        <v>878</v>
      </c>
      <c r="E338" s="206" t="s">
        <v>878</v>
      </c>
      <c r="F338" s="222"/>
      <c r="G338" s="191" t="s">
        <v>878</v>
      </c>
      <c r="H338" s="207" t="s">
        <v>878</v>
      </c>
    </row>
    <row r="339" spans="1:8" ht="21">
      <c r="A339" s="216" t="s">
        <v>915</v>
      </c>
      <c r="B339" s="217" t="s">
        <v>916</v>
      </c>
      <c r="C339" s="206" t="s">
        <v>890</v>
      </c>
      <c r="D339" s="222"/>
      <c r="E339" s="225">
        <f>E340</f>
        <v>49.726660000000003</v>
      </c>
      <c r="F339" s="222"/>
      <c r="G339" s="214"/>
      <c r="H339" s="215"/>
    </row>
    <row r="340" spans="1:8" ht="21">
      <c r="A340" s="216" t="s">
        <v>917</v>
      </c>
      <c r="B340" s="219" t="s">
        <v>918</v>
      </c>
      <c r="C340" s="206" t="s">
        <v>890</v>
      </c>
      <c r="D340" s="222"/>
      <c r="E340" s="225">
        <f>E341+E342</f>
        <v>49.726660000000003</v>
      </c>
      <c r="F340" s="222"/>
      <c r="G340" s="214"/>
      <c r="H340" s="215"/>
    </row>
    <row r="341" spans="1:8">
      <c r="A341" s="216" t="s">
        <v>919</v>
      </c>
      <c r="B341" s="220" t="s">
        <v>920</v>
      </c>
      <c r="C341" s="206" t="s">
        <v>890</v>
      </c>
      <c r="D341" s="222"/>
      <c r="E341" s="225">
        <f>17.292159+16.665386+15.769115</f>
        <v>49.726660000000003</v>
      </c>
      <c r="F341" s="222"/>
      <c r="G341" s="214"/>
      <c r="H341" s="215"/>
    </row>
    <row r="342" spans="1:8" ht="21">
      <c r="A342" s="216" t="s">
        <v>921</v>
      </c>
      <c r="B342" s="220" t="s">
        <v>922</v>
      </c>
      <c r="C342" s="206" t="s">
        <v>890</v>
      </c>
      <c r="D342" s="222"/>
      <c r="E342" s="225"/>
      <c r="F342" s="222"/>
      <c r="G342" s="214"/>
      <c r="H342" s="215"/>
    </row>
    <row r="343" spans="1:8" ht="21">
      <c r="A343" s="216" t="s">
        <v>923</v>
      </c>
      <c r="B343" s="217" t="s">
        <v>924</v>
      </c>
      <c r="C343" s="206" t="s">
        <v>890</v>
      </c>
      <c r="D343" s="222"/>
      <c r="E343" s="225">
        <f>3.975962+3.879299+2.8405</f>
        <v>10.695761000000001</v>
      </c>
      <c r="F343" s="222"/>
      <c r="G343" s="214"/>
      <c r="H343" s="215"/>
    </row>
    <row r="344" spans="1:8" ht="21">
      <c r="A344" s="216" t="s">
        <v>925</v>
      </c>
      <c r="B344" s="217" t="s">
        <v>926</v>
      </c>
      <c r="C344" s="206" t="s">
        <v>26</v>
      </c>
      <c r="D344" s="222"/>
      <c r="E344" s="222">
        <f>E345</f>
        <v>69.141999999999996</v>
      </c>
      <c r="F344" s="222"/>
      <c r="G344" s="214"/>
      <c r="H344" s="215"/>
    </row>
    <row r="345" spans="1:8" ht="21">
      <c r="A345" s="216" t="s">
        <v>927</v>
      </c>
      <c r="B345" s="219" t="s">
        <v>928</v>
      </c>
      <c r="C345" s="206" t="s">
        <v>26</v>
      </c>
      <c r="D345" s="222"/>
      <c r="E345" s="222">
        <f>E346+E347</f>
        <v>69.141999999999996</v>
      </c>
      <c r="F345" s="222"/>
      <c r="G345" s="214"/>
      <c r="H345" s="215"/>
    </row>
    <row r="346" spans="1:8">
      <c r="A346" s="216" t="s">
        <v>929</v>
      </c>
      <c r="B346" s="220" t="s">
        <v>920</v>
      </c>
      <c r="C346" s="206" t="s">
        <v>26</v>
      </c>
      <c r="D346" s="222"/>
      <c r="E346" s="222">
        <v>69.141999999999996</v>
      </c>
      <c r="F346" s="222"/>
      <c r="G346" s="214"/>
      <c r="H346" s="215"/>
    </row>
    <row r="347" spans="1:8" ht="21">
      <c r="A347" s="216" t="s">
        <v>930</v>
      </c>
      <c r="B347" s="220" t="s">
        <v>922</v>
      </c>
      <c r="C347" s="206" t="s">
        <v>26</v>
      </c>
      <c r="D347" s="222"/>
      <c r="E347" s="222"/>
      <c r="F347" s="222"/>
      <c r="G347" s="214"/>
      <c r="H347" s="215"/>
    </row>
    <row r="348" spans="1:8" ht="21">
      <c r="A348" s="216" t="s">
        <v>931</v>
      </c>
      <c r="B348" s="217" t="s">
        <v>932</v>
      </c>
      <c r="C348" s="206" t="s">
        <v>933</v>
      </c>
      <c r="D348" s="222"/>
      <c r="E348" s="381">
        <v>6895.33</v>
      </c>
      <c r="F348" s="222"/>
      <c r="G348" s="214"/>
      <c r="H348" s="215"/>
    </row>
    <row r="349" spans="1:8" ht="31.5">
      <c r="A349" s="216" t="s">
        <v>934</v>
      </c>
      <c r="B349" s="217" t="s">
        <v>935</v>
      </c>
      <c r="C349" s="206" t="s">
        <v>487</v>
      </c>
      <c r="D349" s="218">
        <f>D37-D55</f>
        <v>95.570000000000007</v>
      </c>
      <c r="E349" s="218">
        <f>E37-E55</f>
        <v>93.345000000000013</v>
      </c>
      <c r="F349" s="218"/>
      <c r="G349" s="214"/>
      <c r="H349" s="215"/>
    </row>
    <row r="350" spans="1:8">
      <c r="A350" s="216" t="s">
        <v>936</v>
      </c>
      <c r="B350" s="215" t="s">
        <v>937</v>
      </c>
      <c r="C350" s="206" t="s">
        <v>617</v>
      </c>
      <c r="D350" s="206"/>
      <c r="E350" s="206" t="s">
        <v>878</v>
      </c>
      <c r="F350" s="222"/>
      <c r="G350" s="191"/>
      <c r="H350" s="207" t="s">
        <v>878</v>
      </c>
    </row>
    <row r="351" spans="1:8">
      <c r="A351" s="216" t="s">
        <v>938</v>
      </c>
      <c r="B351" s="217" t="s">
        <v>939</v>
      </c>
      <c r="C351" s="206" t="s">
        <v>890</v>
      </c>
      <c r="D351" s="222"/>
      <c r="E351" s="222"/>
      <c r="F351" s="222"/>
      <c r="G351" s="214"/>
      <c r="H351" s="215"/>
    </row>
    <row r="352" spans="1:8">
      <c r="A352" s="216" t="s">
        <v>940</v>
      </c>
      <c r="B352" s="217" t="s">
        <v>941</v>
      </c>
      <c r="C352" s="206" t="s">
        <v>883</v>
      </c>
      <c r="D352" s="222"/>
      <c r="E352" s="222"/>
      <c r="F352" s="222"/>
      <c r="G352" s="214"/>
      <c r="H352" s="215"/>
    </row>
    <row r="353" spans="1:8" ht="42">
      <c r="A353" s="216" t="s">
        <v>942</v>
      </c>
      <c r="B353" s="217" t="s">
        <v>943</v>
      </c>
      <c r="C353" s="206" t="s">
        <v>487</v>
      </c>
      <c r="D353" s="222"/>
      <c r="E353" s="222"/>
      <c r="F353" s="222"/>
      <c r="G353" s="214"/>
      <c r="H353" s="215"/>
    </row>
    <row r="354" spans="1:8" ht="31.5">
      <c r="A354" s="216" t="s">
        <v>944</v>
      </c>
      <c r="B354" s="217" t="s">
        <v>945</v>
      </c>
      <c r="C354" s="206" t="s">
        <v>487</v>
      </c>
      <c r="D354" s="222"/>
      <c r="E354" s="222"/>
      <c r="F354" s="222"/>
      <c r="G354" s="214"/>
      <c r="H354" s="215"/>
    </row>
    <row r="355" spans="1:8" ht="21">
      <c r="A355" s="216" t="s">
        <v>946</v>
      </c>
      <c r="B355" s="215" t="s">
        <v>947</v>
      </c>
      <c r="C355" s="206" t="s">
        <v>617</v>
      </c>
      <c r="D355" s="206" t="s">
        <v>878</v>
      </c>
      <c r="E355" s="206" t="s">
        <v>878</v>
      </c>
      <c r="F355" s="222"/>
      <c r="G355" s="191" t="s">
        <v>878</v>
      </c>
      <c r="H355" s="207" t="s">
        <v>878</v>
      </c>
    </row>
    <row r="356" spans="1:8" ht="21">
      <c r="A356" s="216" t="s">
        <v>948</v>
      </c>
      <c r="B356" s="217" t="s">
        <v>949</v>
      </c>
      <c r="C356" s="206" t="s">
        <v>26</v>
      </c>
      <c r="D356" s="222"/>
      <c r="E356" s="222"/>
      <c r="F356" s="222"/>
      <c r="G356" s="214"/>
      <c r="H356" s="215"/>
    </row>
    <row r="357" spans="1:8" ht="42">
      <c r="A357" s="216" t="s">
        <v>950</v>
      </c>
      <c r="B357" s="219" t="s">
        <v>951</v>
      </c>
      <c r="C357" s="206" t="s">
        <v>26</v>
      </c>
      <c r="D357" s="222"/>
      <c r="E357" s="222"/>
      <c r="F357" s="222"/>
      <c r="G357" s="214"/>
      <c r="H357" s="215"/>
    </row>
    <row r="358" spans="1:8" ht="52.5">
      <c r="A358" s="216" t="s">
        <v>952</v>
      </c>
      <c r="B358" s="219" t="s">
        <v>953</v>
      </c>
      <c r="C358" s="206" t="s">
        <v>26</v>
      </c>
      <c r="D358" s="222"/>
      <c r="E358" s="222"/>
      <c r="F358" s="222"/>
      <c r="G358" s="214"/>
      <c r="H358" s="215"/>
    </row>
    <row r="359" spans="1:8" ht="21">
      <c r="A359" s="216" t="s">
        <v>954</v>
      </c>
      <c r="B359" s="219" t="s">
        <v>955</v>
      </c>
      <c r="C359" s="206" t="s">
        <v>26</v>
      </c>
      <c r="D359" s="222"/>
      <c r="E359" s="222"/>
      <c r="F359" s="222"/>
      <c r="G359" s="214"/>
      <c r="H359" s="215"/>
    </row>
    <row r="360" spans="1:8" ht="21">
      <c r="A360" s="216" t="s">
        <v>956</v>
      </c>
      <c r="B360" s="217" t="s">
        <v>957</v>
      </c>
      <c r="C360" s="206" t="s">
        <v>890</v>
      </c>
      <c r="D360" s="222"/>
      <c r="E360" s="222"/>
      <c r="F360" s="222"/>
      <c r="G360" s="214"/>
      <c r="H360" s="215"/>
    </row>
    <row r="361" spans="1:8" ht="31.5">
      <c r="A361" s="216" t="s">
        <v>958</v>
      </c>
      <c r="B361" s="219" t="s">
        <v>959</v>
      </c>
      <c r="C361" s="206" t="s">
        <v>890</v>
      </c>
      <c r="D361" s="222"/>
      <c r="E361" s="222"/>
      <c r="F361" s="222"/>
      <c r="G361" s="214"/>
      <c r="H361" s="215"/>
    </row>
    <row r="362" spans="1:8" ht="21">
      <c r="A362" s="216" t="s">
        <v>960</v>
      </c>
      <c r="B362" s="219" t="s">
        <v>961</v>
      </c>
      <c r="C362" s="206" t="s">
        <v>890</v>
      </c>
      <c r="D362" s="222"/>
      <c r="E362" s="222"/>
      <c r="F362" s="222"/>
      <c r="G362" s="214"/>
      <c r="H362" s="215"/>
    </row>
    <row r="363" spans="1:8" ht="21">
      <c r="A363" s="216" t="s">
        <v>962</v>
      </c>
      <c r="B363" s="217" t="s">
        <v>963</v>
      </c>
      <c r="C363" s="206" t="s">
        <v>487</v>
      </c>
      <c r="D363" s="222"/>
      <c r="E363" s="222"/>
      <c r="F363" s="222"/>
      <c r="G363" s="214"/>
      <c r="H363" s="215"/>
    </row>
    <row r="364" spans="1:8">
      <c r="A364" s="216" t="s">
        <v>964</v>
      </c>
      <c r="B364" s="219" t="s">
        <v>504</v>
      </c>
      <c r="C364" s="206" t="s">
        <v>487</v>
      </c>
      <c r="D364" s="222"/>
      <c r="E364" s="222"/>
      <c r="F364" s="222"/>
      <c r="G364" s="214"/>
      <c r="H364" s="215"/>
    </row>
    <row r="365" spans="1:8">
      <c r="A365" s="216" t="s">
        <v>965</v>
      </c>
      <c r="B365" s="219" t="s">
        <v>506</v>
      </c>
      <c r="C365" s="206" t="s">
        <v>487</v>
      </c>
      <c r="D365" s="222"/>
      <c r="E365" s="222"/>
      <c r="F365" s="222"/>
      <c r="G365" s="214"/>
      <c r="H365" s="215"/>
    </row>
    <row r="366" spans="1:8">
      <c r="A366" s="216" t="s">
        <v>966</v>
      </c>
      <c r="B366" s="215" t="s">
        <v>967</v>
      </c>
      <c r="C366" s="206" t="s">
        <v>968</v>
      </c>
      <c r="D366" s="222"/>
      <c r="E366" s="222"/>
      <c r="F366" s="222"/>
      <c r="G366" s="214"/>
      <c r="H366" s="215"/>
    </row>
    <row r="367" spans="1:8">
      <c r="A367" s="377" t="s">
        <v>969</v>
      </c>
      <c r="B367" s="378"/>
      <c r="C367" s="378"/>
      <c r="D367" s="378"/>
      <c r="E367" s="378"/>
      <c r="F367" s="378"/>
      <c r="G367" s="378"/>
      <c r="H367" s="379"/>
    </row>
    <row r="368" spans="1:8" ht="30" customHeight="1">
      <c r="A368" s="358" t="s">
        <v>480</v>
      </c>
      <c r="B368" s="358" t="s">
        <v>481</v>
      </c>
      <c r="C368" s="358" t="s">
        <v>482</v>
      </c>
      <c r="D368" s="360" t="s">
        <v>1093</v>
      </c>
      <c r="E368" s="361"/>
      <c r="F368" s="362" t="s">
        <v>1094</v>
      </c>
      <c r="G368" s="363"/>
      <c r="H368" s="364" t="s">
        <v>0</v>
      </c>
    </row>
    <row r="369" spans="1:8" ht="31.5">
      <c r="A369" s="359"/>
      <c r="B369" s="359"/>
      <c r="C369" s="359"/>
      <c r="D369" s="206" t="s">
        <v>6</v>
      </c>
      <c r="E369" s="206" t="s">
        <v>7</v>
      </c>
      <c r="F369" s="207" t="s">
        <v>484</v>
      </c>
      <c r="G369" s="208" t="s">
        <v>485</v>
      </c>
      <c r="H369" s="365"/>
    </row>
    <row r="370" spans="1:8">
      <c r="A370" s="206">
        <v>1</v>
      </c>
      <c r="B370" s="206">
        <v>2</v>
      </c>
      <c r="C370" s="206">
        <v>3</v>
      </c>
      <c r="D370" s="206">
        <v>4</v>
      </c>
      <c r="E370" s="206">
        <v>5</v>
      </c>
      <c r="F370" s="206">
        <v>6</v>
      </c>
      <c r="G370" s="209">
        <v>7</v>
      </c>
      <c r="H370" s="206">
        <v>8</v>
      </c>
    </row>
    <row r="371" spans="1:8" ht="20.25" customHeight="1">
      <c r="A371" s="367" t="s">
        <v>970</v>
      </c>
      <c r="B371" s="368"/>
      <c r="C371" s="206" t="s">
        <v>487</v>
      </c>
      <c r="D371" s="222">
        <f>D372+D429</f>
        <v>0</v>
      </c>
      <c r="E371" s="222">
        <f>E372+E429</f>
        <v>0</v>
      </c>
      <c r="F371" s="222"/>
      <c r="G371" s="214"/>
      <c r="H371" s="228"/>
    </row>
    <row r="372" spans="1:8">
      <c r="A372" s="216" t="s">
        <v>971</v>
      </c>
      <c r="B372" s="215" t="s">
        <v>972</v>
      </c>
      <c r="C372" s="206" t="s">
        <v>487</v>
      </c>
      <c r="D372" s="222">
        <f>D373+D397</f>
        <v>0</v>
      </c>
      <c r="E372" s="222">
        <f>E373+E397</f>
        <v>0</v>
      </c>
      <c r="F372" s="222"/>
      <c r="G372" s="214"/>
      <c r="H372" s="228"/>
    </row>
    <row r="373" spans="1:8">
      <c r="A373" s="216" t="s">
        <v>237</v>
      </c>
      <c r="B373" s="217" t="s">
        <v>973</v>
      </c>
      <c r="C373" s="206" t="s">
        <v>487</v>
      </c>
      <c r="D373" s="222">
        <f>D374+D392+D396</f>
        <v>0</v>
      </c>
      <c r="E373" s="222">
        <f>E374+E392+E396</f>
        <v>0</v>
      </c>
      <c r="F373" s="222"/>
      <c r="G373" s="214"/>
      <c r="H373" s="228"/>
    </row>
    <row r="374" spans="1:8" ht="21">
      <c r="A374" s="216" t="s">
        <v>238</v>
      </c>
      <c r="B374" s="219" t="s">
        <v>974</v>
      </c>
      <c r="C374" s="206" t="s">
        <v>487</v>
      </c>
      <c r="D374" s="222"/>
      <c r="E374" s="222">
        <f>E375+E379+E380+E381+E383+E387+E388+E389</f>
        <v>0</v>
      </c>
      <c r="F374" s="222"/>
      <c r="G374" s="214"/>
      <c r="H374" s="228"/>
    </row>
    <row r="375" spans="1:8" ht="21">
      <c r="A375" s="216" t="s">
        <v>441</v>
      </c>
      <c r="B375" s="220" t="s">
        <v>975</v>
      </c>
      <c r="C375" s="206" t="s">
        <v>487</v>
      </c>
      <c r="D375" s="222">
        <f>D376+D377+D378</f>
        <v>0</v>
      </c>
      <c r="E375" s="222">
        <f>E376+E377+E378</f>
        <v>0</v>
      </c>
      <c r="F375" s="222"/>
      <c r="G375" s="214"/>
      <c r="H375" s="228"/>
    </row>
    <row r="376" spans="1:8" ht="21">
      <c r="A376" s="216" t="s">
        <v>463</v>
      </c>
      <c r="B376" s="221" t="s">
        <v>489</v>
      </c>
      <c r="C376" s="206" t="s">
        <v>487</v>
      </c>
      <c r="D376" s="222"/>
      <c r="E376" s="222"/>
      <c r="F376" s="222"/>
      <c r="G376" s="214"/>
      <c r="H376" s="228"/>
    </row>
    <row r="377" spans="1:8" ht="21">
      <c r="A377" s="216" t="s">
        <v>464</v>
      </c>
      <c r="B377" s="221" t="s">
        <v>490</v>
      </c>
      <c r="C377" s="206" t="s">
        <v>487</v>
      </c>
      <c r="D377" s="222"/>
      <c r="E377" s="222"/>
      <c r="F377" s="222"/>
      <c r="G377" s="214"/>
      <c r="H377" s="228"/>
    </row>
    <row r="378" spans="1:8" ht="31.5">
      <c r="A378" s="216" t="s">
        <v>456</v>
      </c>
      <c r="B378" s="221" t="s">
        <v>491</v>
      </c>
      <c r="C378" s="206" t="s">
        <v>487</v>
      </c>
      <c r="D378" s="222"/>
      <c r="E378" s="222"/>
      <c r="F378" s="222"/>
      <c r="G378" s="214"/>
      <c r="H378" s="228"/>
    </row>
    <row r="379" spans="1:8">
      <c r="A379" s="216" t="s">
        <v>442</v>
      </c>
      <c r="B379" s="220" t="s">
        <v>976</v>
      </c>
      <c r="C379" s="206" t="s">
        <v>487</v>
      </c>
      <c r="D379" s="222"/>
      <c r="E379" s="222"/>
      <c r="F379" s="222"/>
      <c r="G379" s="214"/>
      <c r="H379" s="228"/>
    </row>
    <row r="380" spans="1:8">
      <c r="A380" s="216" t="s">
        <v>239</v>
      </c>
      <c r="B380" s="220" t="s">
        <v>977</v>
      </c>
      <c r="C380" s="206" t="s">
        <v>487</v>
      </c>
      <c r="D380" s="222"/>
      <c r="E380" s="222"/>
      <c r="F380" s="222"/>
      <c r="G380" s="214"/>
      <c r="H380" s="228"/>
    </row>
    <row r="381" spans="1:8" ht="21">
      <c r="A381" s="216" t="s">
        <v>457</v>
      </c>
      <c r="B381" s="220" t="s">
        <v>978</v>
      </c>
      <c r="C381" s="206" t="s">
        <v>487</v>
      </c>
      <c r="D381" s="222"/>
      <c r="E381" s="222"/>
      <c r="F381" s="222"/>
      <c r="G381" s="214"/>
      <c r="H381" s="228"/>
    </row>
    <row r="382" spans="1:8">
      <c r="A382" s="216" t="s">
        <v>979</v>
      </c>
      <c r="B382" s="220" t="s">
        <v>980</v>
      </c>
      <c r="C382" s="206" t="s">
        <v>487</v>
      </c>
      <c r="D382" s="222">
        <f>D383+D385</f>
        <v>0</v>
      </c>
      <c r="E382" s="222">
        <f>E383+E385</f>
        <v>0</v>
      </c>
      <c r="F382" s="222"/>
      <c r="G382" s="214"/>
      <c r="H382" s="228"/>
    </row>
    <row r="383" spans="1:8" ht="21">
      <c r="A383" s="216" t="s">
        <v>981</v>
      </c>
      <c r="B383" s="221" t="s">
        <v>982</v>
      </c>
      <c r="C383" s="206" t="s">
        <v>487</v>
      </c>
      <c r="D383" s="222">
        <f>D384</f>
        <v>0</v>
      </c>
      <c r="E383" s="222">
        <f>E384</f>
        <v>0</v>
      </c>
      <c r="F383" s="222"/>
      <c r="G383" s="214"/>
      <c r="H383" s="228"/>
    </row>
    <row r="384" spans="1:8">
      <c r="A384" s="216" t="s">
        <v>983</v>
      </c>
      <c r="B384" s="229" t="s">
        <v>984</v>
      </c>
      <c r="C384" s="206" t="s">
        <v>487</v>
      </c>
      <c r="D384" s="222"/>
      <c r="E384" s="222"/>
      <c r="F384" s="222"/>
      <c r="G384" s="214"/>
      <c r="H384" s="228"/>
    </row>
    <row r="385" spans="1:8">
      <c r="A385" s="216" t="s">
        <v>985</v>
      </c>
      <c r="B385" s="221" t="s">
        <v>986</v>
      </c>
      <c r="C385" s="206" t="s">
        <v>487</v>
      </c>
      <c r="D385" s="222">
        <f>D386</f>
        <v>0</v>
      </c>
      <c r="E385" s="222">
        <f>E386</f>
        <v>0</v>
      </c>
      <c r="F385" s="222"/>
      <c r="G385" s="214"/>
      <c r="H385" s="228"/>
    </row>
    <row r="386" spans="1:8">
      <c r="A386" s="216" t="s">
        <v>987</v>
      </c>
      <c r="B386" s="229" t="s">
        <v>984</v>
      </c>
      <c r="C386" s="206" t="s">
        <v>487</v>
      </c>
      <c r="D386" s="222"/>
      <c r="E386" s="222"/>
      <c r="F386" s="222"/>
      <c r="G386" s="214"/>
      <c r="H386" s="228"/>
    </row>
    <row r="387" spans="1:8">
      <c r="A387" s="216" t="s">
        <v>988</v>
      </c>
      <c r="B387" s="220" t="s">
        <v>989</v>
      </c>
      <c r="C387" s="206" t="s">
        <v>487</v>
      </c>
      <c r="D387" s="222"/>
      <c r="E387" s="222"/>
      <c r="F387" s="222"/>
      <c r="G387" s="214"/>
      <c r="H387" s="228"/>
    </row>
    <row r="388" spans="1:8">
      <c r="A388" s="216" t="s">
        <v>990</v>
      </c>
      <c r="B388" s="220" t="s">
        <v>991</v>
      </c>
      <c r="C388" s="206" t="s">
        <v>487</v>
      </c>
      <c r="D388" s="222"/>
      <c r="E388" s="222"/>
      <c r="F388" s="222"/>
      <c r="G388" s="214"/>
      <c r="H388" s="228"/>
    </row>
    <row r="389" spans="1:8" ht="21">
      <c r="A389" s="216" t="s">
        <v>992</v>
      </c>
      <c r="B389" s="220" t="s">
        <v>993</v>
      </c>
      <c r="C389" s="206" t="s">
        <v>487</v>
      </c>
      <c r="D389" s="222">
        <f>D390+D391</f>
        <v>0</v>
      </c>
      <c r="E389" s="222">
        <f>E390+E391</f>
        <v>0</v>
      </c>
      <c r="F389" s="222"/>
      <c r="G389" s="214"/>
      <c r="H389" s="228"/>
    </row>
    <row r="390" spans="1:8">
      <c r="A390" s="216" t="s">
        <v>994</v>
      </c>
      <c r="B390" s="221" t="s">
        <v>504</v>
      </c>
      <c r="C390" s="206" t="s">
        <v>487</v>
      </c>
      <c r="D390" s="222"/>
      <c r="E390" s="222"/>
      <c r="F390" s="222"/>
      <c r="G390" s="214"/>
      <c r="H390" s="228"/>
    </row>
    <row r="391" spans="1:8">
      <c r="A391" s="216" t="s">
        <v>995</v>
      </c>
      <c r="B391" s="221" t="s">
        <v>506</v>
      </c>
      <c r="C391" s="206" t="s">
        <v>487</v>
      </c>
      <c r="D391" s="222"/>
      <c r="E391" s="222"/>
      <c r="F391" s="222"/>
      <c r="G391" s="214"/>
      <c r="H391" s="228"/>
    </row>
    <row r="392" spans="1:8" ht="21">
      <c r="A392" s="216" t="s">
        <v>240</v>
      </c>
      <c r="B392" s="219" t="s">
        <v>996</v>
      </c>
      <c r="C392" s="206" t="s">
        <v>487</v>
      </c>
      <c r="D392" s="222">
        <f>D393+D394+D395</f>
        <v>0</v>
      </c>
      <c r="E392" s="222">
        <f>E393+E394+E395</f>
        <v>0</v>
      </c>
      <c r="F392" s="222"/>
      <c r="G392" s="214"/>
      <c r="H392" s="228"/>
    </row>
    <row r="393" spans="1:8" ht="21">
      <c r="A393" s="216" t="s">
        <v>241</v>
      </c>
      <c r="B393" s="220" t="s">
        <v>489</v>
      </c>
      <c r="C393" s="206" t="s">
        <v>487</v>
      </c>
      <c r="D393" s="222"/>
      <c r="E393" s="222"/>
      <c r="F393" s="222"/>
      <c r="G393" s="214"/>
      <c r="H393" s="228"/>
    </row>
    <row r="394" spans="1:8" ht="21">
      <c r="A394" s="216" t="s">
        <v>242</v>
      </c>
      <c r="B394" s="220" t="s">
        <v>490</v>
      </c>
      <c r="C394" s="206" t="s">
        <v>487</v>
      </c>
      <c r="D394" s="222"/>
      <c r="E394" s="222"/>
      <c r="F394" s="222"/>
      <c r="G394" s="214"/>
      <c r="H394" s="228"/>
    </row>
    <row r="395" spans="1:8" ht="31.5">
      <c r="A395" s="216" t="s">
        <v>458</v>
      </c>
      <c r="B395" s="220" t="s">
        <v>491</v>
      </c>
      <c r="C395" s="206" t="s">
        <v>487</v>
      </c>
      <c r="D395" s="222"/>
      <c r="E395" s="222"/>
      <c r="F395" s="222"/>
      <c r="G395" s="214"/>
      <c r="H395" s="228"/>
    </row>
    <row r="396" spans="1:8">
      <c r="A396" s="216" t="s">
        <v>243</v>
      </c>
      <c r="B396" s="219" t="s">
        <v>997</v>
      </c>
      <c r="C396" s="206" t="s">
        <v>487</v>
      </c>
      <c r="D396" s="222"/>
      <c r="E396" s="222"/>
      <c r="F396" s="222"/>
      <c r="G396" s="214"/>
      <c r="H396" s="228"/>
    </row>
    <row r="397" spans="1:8">
      <c r="A397" s="216" t="s">
        <v>244</v>
      </c>
      <c r="B397" s="217" t="s">
        <v>998</v>
      </c>
      <c r="C397" s="206" t="s">
        <v>487</v>
      </c>
      <c r="D397" s="222">
        <f>D399</f>
        <v>0</v>
      </c>
      <c r="E397" s="222">
        <f>E398+E411+E412</f>
        <v>0</v>
      </c>
      <c r="F397" s="222"/>
      <c r="G397" s="214"/>
      <c r="H397" s="228"/>
    </row>
    <row r="398" spans="1:8" ht="21">
      <c r="A398" s="216" t="s">
        <v>246</v>
      </c>
      <c r="B398" s="219" t="s">
        <v>999</v>
      </c>
      <c r="C398" s="206" t="s">
        <v>487</v>
      </c>
      <c r="D398" s="222"/>
      <c r="E398" s="222">
        <f>E399+E403+E404+E405+E406+E407+E408</f>
        <v>0</v>
      </c>
      <c r="F398" s="222"/>
      <c r="G398" s="214"/>
      <c r="H398" s="228"/>
    </row>
    <row r="399" spans="1:8" ht="21">
      <c r="A399" s="216" t="s">
        <v>247</v>
      </c>
      <c r="B399" s="220" t="s">
        <v>1000</v>
      </c>
      <c r="C399" s="206" t="s">
        <v>487</v>
      </c>
      <c r="D399" s="222">
        <f>D404</f>
        <v>0</v>
      </c>
      <c r="E399" s="222">
        <f>E400+E401+E402</f>
        <v>0</v>
      </c>
      <c r="F399" s="222"/>
      <c r="G399" s="214"/>
      <c r="H399" s="228"/>
    </row>
    <row r="400" spans="1:8" ht="21">
      <c r="A400" s="216" t="s">
        <v>459</v>
      </c>
      <c r="B400" s="221" t="s">
        <v>489</v>
      </c>
      <c r="C400" s="206" t="s">
        <v>487</v>
      </c>
      <c r="D400" s="222"/>
      <c r="E400" s="222"/>
      <c r="F400" s="222"/>
      <c r="G400" s="214"/>
      <c r="H400" s="228"/>
    </row>
    <row r="401" spans="1:8" ht="21">
      <c r="A401" s="216" t="s">
        <v>460</v>
      </c>
      <c r="B401" s="221" t="s">
        <v>490</v>
      </c>
      <c r="C401" s="206" t="s">
        <v>487</v>
      </c>
      <c r="D401" s="222"/>
      <c r="E401" s="222"/>
      <c r="F401" s="222"/>
      <c r="G401" s="214"/>
      <c r="H401" s="228"/>
    </row>
    <row r="402" spans="1:8" ht="31.5">
      <c r="A402" s="216" t="s">
        <v>1001</v>
      </c>
      <c r="B402" s="221" t="s">
        <v>491</v>
      </c>
      <c r="C402" s="206" t="s">
        <v>487</v>
      </c>
      <c r="D402" s="222"/>
      <c r="E402" s="222"/>
      <c r="F402" s="222"/>
      <c r="G402" s="214"/>
      <c r="H402" s="228"/>
    </row>
    <row r="403" spans="1:8">
      <c r="A403" s="216" t="s">
        <v>248</v>
      </c>
      <c r="B403" s="220" t="s">
        <v>792</v>
      </c>
      <c r="C403" s="206" t="s">
        <v>487</v>
      </c>
      <c r="D403" s="222"/>
      <c r="E403" s="222"/>
      <c r="F403" s="222"/>
      <c r="G403" s="214"/>
      <c r="H403" s="228"/>
    </row>
    <row r="404" spans="1:8">
      <c r="A404" s="216" t="s">
        <v>461</v>
      </c>
      <c r="B404" s="220" t="s">
        <v>795</v>
      </c>
      <c r="C404" s="206" t="s">
        <v>487</v>
      </c>
      <c r="D404" s="222"/>
      <c r="E404" s="222"/>
      <c r="F404" s="222"/>
      <c r="G404" s="214"/>
      <c r="H404" s="228"/>
    </row>
    <row r="405" spans="1:8" ht="21">
      <c r="A405" s="216" t="s">
        <v>462</v>
      </c>
      <c r="B405" s="220" t="s">
        <v>798</v>
      </c>
      <c r="C405" s="206" t="s">
        <v>487</v>
      </c>
      <c r="D405" s="222"/>
      <c r="E405" s="222"/>
      <c r="F405" s="222"/>
      <c r="G405" s="214"/>
      <c r="H405" s="228"/>
    </row>
    <row r="406" spans="1:8">
      <c r="A406" s="216" t="s">
        <v>1002</v>
      </c>
      <c r="B406" s="220" t="s">
        <v>804</v>
      </c>
      <c r="C406" s="206" t="s">
        <v>487</v>
      </c>
      <c r="D406" s="222"/>
      <c r="E406" s="222"/>
      <c r="F406" s="222"/>
      <c r="G406" s="214"/>
      <c r="H406" s="228"/>
    </row>
    <row r="407" spans="1:8">
      <c r="A407" s="216" t="s">
        <v>1003</v>
      </c>
      <c r="B407" s="220" t="s">
        <v>806</v>
      </c>
      <c r="C407" s="206" t="s">
        <v>487</v>
      </c>
      <c r="D407" s="222"/>
      <c r="E407" s="222"/>
      <c r="F407" s="222"/>
      <c r="G407" s="214"/>
      <c r="H407" s="228"/>
    </row>
    <row r="408" spans="1:8" ht="21">
      <c r="A408" s="216" t="s">
        <v>1004</v>
      </c>
      <c r="B408" s="220" t="s">
        <v>809</v>
      </c>
      <c r="C408" s="206" t="s">
        <v>487</v>
      </c>
      <c r="D408" s="222">
        <f>D409+D410</f>
        <v>0</v>
      </c>
      <c r="E408" s="222">
        <f>E409+E410</f>
        <v>0</v>
      </c>
      <c r="F408" s="222"/>
      <c r="G408" s="214"/>
      <c r="H408" s="228"/>
    </row>
    <row r="409" spans="1:8">
      <c r="A409" s="216" t="s">
        <v>1005</v>
      </c>
      <c r="B409" s="221" t="s">
        <v>504</v>
      </c>
      <c r="C409" s="206" t="s">
        <v>487</v>
      </c>
      <c r="D409" s="222"/>
      <c r="E409" s="222"/>
      <c r="F409" s="222"/>
      <c r="G409" s="214"/>
      <c r="H409" s="228"/>
    </row>
    <row r="410" spans="1:8">
      <c r="A410" s="216" t="s">
        <v>1006</v>
      </c>
      <c r="B410" s="221" t="s">
        <v>506</v>
      </c>
      <c r="C410" s="206" t="s">
        <v>487</v>
      </c>
      <c r="D410" s="222"/>
      <c r="E410" s="222"/>
      <c r="F410" s="222"/>
      <c r="G410" s="214"/>
      <c r="H410" s="228"/>
    </row>
    <row r="411" spans="1:8">
      <c r="A411" s="216" t="s">
        <v>249</v>
      </c>
      <c r="B411" s="219" t="s">
        <v>1007</v>
      </c>
      <c r="C411" s="206" t="s">
        <v>487</v>
      </c>
      <c r="D411" s="222"/>
      <c r="E411" s="222"/>
      <c r="F411" s="222"/>
      <c r="G411" s="214"/>
      <c r="H411" s="228"/>
    </row>
    <row r="412" spans="1:8" ht="21">
      <c r="A412" s="216" t="s">
        <v>250</v>
      </c>
      <c r="B412" s="219" t="s">
        <v>1008</v>
      </c>
      <c r="C412" s="206" t="s">
        <v>487</v>
      </c>
      <c r="D412" s="222">
        <f>D414+D417+D418+D419+D420+D421+D422</f>
        <v>0</v>
      </c>
      <c r="E412" s="222">
        <f>E414+E417+E418+E419+E420+E421+E422</f>
        <v>0</v>
      </c>
      <c r="F412" s="222"/>
      <c r="G412" s="214"/>
      <c r="H412" s="228"/>
    </row>
    <row r="413" spans="1:8" ht="21">
      <c r="A413" s="216" t="s">
        <v>251</v>
      </c>
      <c r="B413" s="220" t="s">
        <v>1000</v>
      </c>
      <c r="C413" s="206" t="s">
        <v>487</v>
      </c>
      <c r="D413" s="222">
        <f>D414+D415+D416</f>
        <v>0</v>
      </c>
      <c r="E413" s="222">
        <f>E414+E415+E416</f>
        <v>0</v>
      </c>
      <c r="F413" s="222"/>
      <c r="G413" s="214"/>
      <c r="H413" s="228"/>
    </row>
    <row r="414" spans="1:8" ht="21">
      <c r="A414" s="216" t="s">
        <v>1009</v>
      </c>
      <c r="B414" s="221" t="s">
        <v>489</v>
      </c>
      <c r="C414" s="206" t="s">
        <v>487</v>
      </c>
      <c r="D414" s="222"/>
      <c r="E414" s="222"/>
      <c r="F414" s="222"/>
      <c r="G414" s="214"/>
      <c r="H414" s="228"/>
    </row>
    <row r="415" spans="1:8" ht="21">
      <c r="A415" s="216" t="s">
        <v>1010</v>
      </c>
      <c r="B415" s="221" t="s">
        <v>490</v>
      </c>
      <c r="C415" s="206" t="s">
        <v>487</v>
      </c>
      <c r="D415" s="222"/>
      <c r="E415" s="222"/>
      <c r="F415" s="222"/>
      <c r="G415" s="214"/>
      <c r="H415" s="228"/>
    </row>
    <row r="416" spans="1:8" ht="31.5">
      <c r="A416" s="216" t="s">
        <v>1010</v>
      </c>
      <c r="B416" s="221" t="s">
        <v>491</v>
      </c>
      <c r="C416" s="206" t="s">
        <v>487</v>
      </c>
      <c r="D416" s="222"/>
      <c r="E416" s="222"/>
      <c r="F416" s="222"/>
      <c r="G416" s="214"/>
      <c r="H416" s="228"/>
    </row>
    <row r="417" spans="1:8">
      <c r="A417" s="216" t="s">
        <v>252</v>
      </c>
      <c r="B417" s="220" t="s">
        <v>792</v>
      </c>
      <c r="C417" s="206" t="s">
        <v>487</v>
      </c>
      <c r="D417" s="222"/>
      <c r="E417" s="222"/>
      <c r="F417" s="222"/>
      <c r="G417" s="214"/>
      <c r="H417" s="228"/>
    </row>
    <row r="418" spans="1:8">
      <c r="A418" s="216" t="s">
        <v>253</v>
      </c>
      <c r="B418" s="220" t="s">
        <v>795</v>
      </c>
      <c r="C418" s="206" t="s">
        <v>487</v>
      </c>
      <c r="D418" s="222"/>
      <c r="E418" s="222"/>
      <c r="F418" s="222"/>
      <c r="G418" s="214"/>
      <c r="H418" s="228"/>
    </row>
    <row r="419" spans="1:8" ht="21">
      <c r="A419" s="216" t="s">
        <v>254</v>
      </c>
      <c r="B419" s="220" t="s">
        <v>798</v>
      </c>
      <c r="C419" s="206" t="s">
        <v>487</v>
      </c>
      <c r="D419" s="222"/>
      <c r="E419" s="222"/>
      <c r="F419" s="222"/>
      <c r="G419" s="214"/>
      <c r="H419" s="228"/>
    </row>
    <row r="420" spans="1:8">
      <c r="A420" s="216" t="s">
        <v>1011</v>
      </c>
      <c r="B420" s="220" t="s">
        <v>804</v>
      </c>
      <c r="C420" s="206" t="s">
        <v>487</v>
      </c>
      <c r="D420" s="222"/>
      <c r="E420" s="222"/>
      <c r="F420" s="222"/>
      <c r="G420" s="214"/>
      <c r="H420" s="228"/>
    </row>
    <row r="421" spans="1:8">
      <c r="A421" s="216" t="s">
        <v>1012</v>
      </c>
      <c r="B421" s="220" t="s">
        <v>806</v>
      </c>
      <c r="C421" s="206" t="s">
        <v>487</v>
      </c>
      <c r="D421" s="222"/>
      <c r="E421" s="222"/>
      <c r="F421" s="222"/>
      <c r="G421" s="214"/>
      <c r="H421" s="228"/>
    </row>
    <row r="422" spans="1:8" ht="21">
      <c r="A422" s="216" t="s">
        <v>1013</v>
      </c>
      <c r="B422" s="220" t="s">
        <v>809</v>
      </c>
      <c r="C422" s="206" t="s">
        <v>487</v>
      </c>
      <c r="D422" s="222">
        <f>D423+D424</f>
        <v>0</v>
      </c>
      <c r="E422" s="222">
        <f>E423+E424</f>
        <v>0</v>
      </c>
      <c r="F422" s="222"/>
      <c r="G422" s="214"/>
      <c r="H422" s="228"/>
    </row>
    <row r="423" spans="1:8">
      <c r="A423" s="216" t="s">
        <v>1014</v>
      </c>
      <c r="B423" s="221" t="s">
        <v>504</v>
      </c>
      <c r="C423" s="206" t="s">
        <v>487</v>
      </c>
      <c r="D423" s="222"/>
      <c r="E423" s="222"/>
      <c r="F423" s="222"/>
      <c r="G423" s="214"/>
      <c r="H423" s="228"/>
    </row>
    <row r="424" spans="1:8">
      <c r="A424" s="216" t="s">
        <v>1015</v>
      </c>
      <c r="B424" s="221" t="s">
        <v>506</v>
      </c>
      <c r="C424" s="206" t="s">
        <v>487</v>
      </c>
      <c r="D424" s="222"/>
      <c r="E424" s="222"/>
      <c r="F424" s="222"/>
      <c r="G424" s="214"/>
      <c r="H424" s="228"/>
    </row>
    <row r="425" spans="1:8">
      <c r="A425" s="216" t="s">
        <v>255</v>
      </c>
      <c r="B425" s="217" t="s">
        <v>1016</v>
      </c>
      <c r="C425" s="206" t="s">
        <v>487</v>
      </c>
      <c r="D425" s="222"/>
      <c r="E425" s="222"/>
      <c r="F425" s="222"/>
      <c r="G425" s="214"/>
      <c r="H425" s="228"/>
    </row>
    <row r="426" spans="1:8">
      <c r="A426" s="216" t="s">
        <v>256</v>
      </c>
      <c r="B426" s="217" t="s">
        <v>1017</v>
      </c>
      <c r="C426" s="206" t="s">
        <v>487</v>
      </c>
      <c r="D426" s="222"/>
      <c r="E426" s="222"/>
      <c r="F426" s="222"/>
      <c r="G426" s="214"/>
      <c r="H426" s="228"/>
    </row>
    <row r="427" spans="1:8">
      <c r="A427" s="216" t="s">
        <v>1018</v>
      </c>
      <c r="B427" s="219" t="s">
        <v>1019</v>
      </c>
      <c r="C427" s="206" t="s">
        <v>487</v>
      </c>
      <c r="D427" s="222"/>
      <c r="E427" s="222"/>
      <c r="F427" s="222"/>
      <c r="G427" s="214"/>
      <c r="H427" s="228"/>
    </row>
    <row r="428" spans="1:8">
      <c r="A428" s="216" t="s">
        <v>1020</v>
      </c>
      <c r="B428" s="219" t="s">
        <v>1021</v>
      </c>
      <c r="C428" s="206" t="s">
        <v>487</v>
      </c>
      <c r="D428" s="222"/>
      <c r="E428" s="222"/>
      <c r="F428" s="222"/>
      <c r="G428" s="214"/>
      <c r="H428" s="228"/>
    </row>
    <row r="429" spans="1:8">
      <c r="A429" s="216" t="s">
        <v>509</v>
      </c>
      <c r="B429" s="215" t="s">
        <v>1022</v>
      </c>
      <c r="C429" s="206" t="s">
        <v>487</v>
      </c>
      <c r="D429" s="222"/>
      <c r="E429" s="222"/>
      <c r="F429" s="222"/>
      <c r="G429" s="214"/>
      <c r="H429" s="228"/>
    </row>
    <row r="430" spans="1:8">
      <c r="A430" s="216" t="s">
        <v>398</v>
      </c>
      <c r="B430" s="217" t="s">
        <v>1023</v>
      </c>
      <c r="C430" s="206" t="s">
        <v>487</v>
      </c>
      <c r="D430" s="222"/>
      <c r="E430" s="222"/>
      <c r="F430" s="222"/>
      <c r="G430" s="214"/>
      <c r="H430" s="228"/>
    </row>
    <row r="431" spans="1:8">
      <c r="A431" s="216" t="s">
        <v>405</v>
      </c>
      <c r="B431" s="217" t="s">
        <v>1024</v>
      </c>
      <c r="C431" s="206" t="s">
        <v>487</v>
      </c>
      <c r="D431" s="222"/>
      <c r="E431" s="222"/>
      <c r="F431" s="222"/>
      <c r="G431" s="214"/>
      <c r="H431" s="228"/>
    </row>
    <row r="432" spans="1:8">
      <c r="A432" s="216" t="s">
        <v>410</v>
      </c>
      <c r="B432" s="217" t="s">
        <v>1025</v>
      </c>
      <c r="C432" s="206" t="s">
        <v>487</v>
      </c>
      <c r="D432" s="222"/>
      <c r="E432" s="222"/>
      <c r="F432" s="222"/>
      <c r="G432" s="214"/>
      <c r="H432" s="228"/>
    </row>
    <row r="433" spans="1:8">
      <c r="A433" s="216" t="s">
        <v>411</v>
      </c>
      <c r="B433" s="217" t="s">
        <v>1026</v>
      </c>
      <c r="C433" s="206" t="s">
        <v>487</v>
      </c>
      <c r="D433" s="222"/>
      <c r="E433" s="222"/>
      <c r="F433" s="222"/>
      <c r="G433" s="214"/>
      <c r="H433" s="228"/>
    </row>
    <row r="434" spans="1:8">
      <c r="A434" s="216" t="s">
        <v>511</v>
      </c>
      <c r="B434" s="217" t="s">
        <v>1027</v>
      </c>
      <c r="C434" s="206" t="s">
        <v>487</v>
      </c>
      <c r="D434" s="222"/>
      <c r="E434" s="222"/>
      <c r="F434" s="222"/>
      <c r="G434" s="214"/>
      <c r="H434" s="228"/>
    </row>
    <row r="435" spans="1:8">
      <c r="A435" s="216" t="s">
        <v>541</v>
      </c>
      <c r="B435" s="219" t="s">
        <v>692</v>
      </c>
      <c r="C435" s="206" t="s">
        <v>487</v>
      </c>
      <c r="D435" s="222"/>
      <c r="E435" s="222"/>
      <c r="F435" s="222"/>
      <c r="G435" s="214"/>
      <c r="H435" s="228"/>
    </row>
    <row r="436" spans="1:8" ht="21">
      <c r="A436" s="216" t="s">
        <v>1028</v>
      </c>
      <c r="B436" s="220" t="s">
        <v>1029</v>
      </c>
      <c r="C436" s="206" t="s">
        <v>487</v>
      </c>
      <c r="D436" s="222"/>
      <c r="E436" s="222"/>
      <c r="F436" s="222"/>
      <c r="G436" s="214"/>
      <c r="H436" s="228"/>
    </row>
    <row r="437" spans="1:8" ht="21">
      <c r="A437" s="216" t="s">
        <v>543</v>
      </c>
      <c r="B437" s="219" t="s">
        <v>694</v>
      </c>
      <c r="C437" s="206" t="s">
        <v>487</v>
      </c>
      <c r="D437" s="222"/>
      <c r="E437" s="222"/>
      <c r="F437" s="222"/>
      <c r="G437" s="214"/>
      <c r="H437" s="228"/>
    </row>
    <row r="438" spans="1:8" ht="31.5">
      <c r="A438" s="216" t="s">
        <v>1030</v>
      </c>
      <c r="B438" s="220" t="s">
        <v>1031</v>
      </c>
      <c r="C438" s="206" t="s">
        <v>487</v>
      </c>
      <c r="D438" s="222"/>
      <c r="E438" s="222"/>
      <c r="F438" s="222"/>
      <c r="G438" s="214"/>
      <c r="H438" s="228"/>
    </row>
    <row r="439" spans="1:8">
      <c r="A439" s="216" t="s">
        <v>512</v>
      </c>
      <c r="B439" s="217" t="s">
        <v>1032</v>
      </c>
      <c r="C439" s="206" t="s">
        <v>487</v>
      </c>
      <c r="D439" s="222"/>
      <c r="E439" s="222"/>
      <c r="F439" s="222"/>
      <c r="G439" s="214"/>
      <c r="H439" s="228"/>
    </row>
    <row r="440" spans="1:8">
      <c r="A440" s="216" t="s">
        <v>513</v>
      </c>
      <c r="B440" s="217" t="s">
        <v>1033</v>
      </c>
      <c r="C440" s="206" t="s">
        <v>487</v>
      </c>
      <c r="D440" s="222"/>
      <c r="E440" s="222"/>
      <c r="F440" s="222"/>
      <c r="G440" s="214"/>
      <c r="H440" s="228"/>
    </row>
    <row r="441" spans="1:8">
      <c r="A441" s="216" t="s">
        <v>561</v>
      </c>
      <c r="B441" s="215" t="s">
        <v>554</v>
      </c>
      <c r="C441" s="206" t="s">
        <v>617</v>
      </c>
      <c r="D441" s="222"/>
      <c r="E441" s="222"/>
      <c r="F441" s="222"/>
      <c r="G441" s="214"/>
      <c r="H441" s="228"/>
    </row>
    <row r="442" spans="1:8" ht="42">
      <c r="A442" s="216" t="s">
        <v>257</v>
      </c>
      <c r="B442" s="217" t="s">
        <v>1034</v>
      </c>
      <c r="C442" s="206" t="s">
        <v>487</v>
      </c>
      <c r="D442" s="222"/>
      <c r="E442" s="222"/>
      <c r="F442" s="222"/>
      <c r="G442" s="214"/>
      <c r="H442" s="228"/>
    </row>
    <row r="443" spans="1:8" ht="21">
      <c r="A443" s="216" t="s">
        <v>258</v>
      </c>
      <c r="B443" s="219" t="s">
        <v>1035</v>
      </c>
      <c r="C443" s="206" t="s">
        <v>487</v>
      </c>
      <c r="D443" s="222"/>
      <c r="E443" s="222"/>
      <c r="F443" s="222"/>
      <c r="G443" s="214"/>
      <c r="H443" s="228"/>
    </row>
    <row r="444" spans="1:8" ht="21">
      <c r="A444" s="216" t="s">
        <v>259</v>
      </c>
      <c r="B444" s="219" t="s">
        <v>1036</v>
      </c>
      <c r="C444" s="206" t="s">
        <v>487</v>
      </c>
      <c r="D444" s="222"/>
      <c r="E444" s="222"/>
      <c r="F444" s="222"/>
      <c r="G444" s="214"/>
      <c r="H444" s="228"/>
    </row>
    <row r="445" spans="1:8">
      <c r="A445" s="216" t="s">
        <v>260</v>
      </c>
      <c r="B445" s="219" t="s">
        <v>1037</v>
      </c>
      <c r="C445" s="206" t="s">
        <v>487</v>
      </c>
      <c r="D445" s="222"/>
      <c r="E445" s="222"/>
      <c r="F445" s="222"/>
      <c r="G445" s="214"/>
      <c r="H445" s="228"/>
    </row>
    <row r="446" spans="1:8" ht="31.5">
      <c r="A446" s="216" t="s">
        <v>261</v>
      </c>
      <c r="B446" s="217" t="s">
        <v>1038</v>
      </c>
      <c r="C446" s="206" t="s">
        <v>617</v>
      </c>
      <c r="D446" s="222"/>
      <c r="E446" s="222"/>
      <c r="F446" s="222"/>
      <c r="G446" s="214"/>
      <c r="H446" s="228"/>
    </row>
    <row r="447" spans="1:8" ht="21">
      <c r="A447" s="216" t="s">
        <v>262</v>
      </c>
      <c r="B447" s="219" t="s">
        <v>1039</v>
      </c>
      <c r="C447" s="206" t="s">
        <v>487</v>
      </c>
      <c r="D447" s="222"/>
      <c r="E447" s="222"/>
      <c r="F447" s="222"/>
      <c r="G447" s="214"/>
      <c r="H447" s="228"/>
    </row>
    <row r="448" spans="1:8" ht="21">
      <c r="A448" s="216" t="s">
        <v>266</v>
      </c>
      <c r="B448" s="219" t="s">
        <v>1040</v>
      </c>
      <c r="C448" s="206" t="s">
        <v>487</v>
      </c>
      <c r="D448" s="222"/>
      <c r="E448" s="222"/>
      <c r="F448" s="222"/>
      <c r="G448" s="214"/>
      <c r="H448" s="228"/>
    </row>
    <row r="449" spans="1:8">
      <c r="A449" s="216" t="s">
        <v>265</v>
      </c>
      <c r="B449" s="219" t="s">
        <v>1041</v>
      </c>
      <c r="C449" s="206" t="s">
        <v>487</v>
      </c>
      <c r="D449" s="222"/>
      <c r="E449" s="222"/>
      <c r="F449" s="222"/>
      <c r="G449" s="214"/>
      <c r="H449" s="228"/>
    </row>
    <row r="450" spans="1:8">
      <c r="A450" s="230"/>
      <c r="B450" s="231"/>
      <c r="C450" s="232"/>
      <c r="D450" s="233"/>
      <c r="E450" s="233"/>
      <c r="F450" s="233"/>
      <c r="G450" s="234"/>
      <c r="H450" s="235"/>
    </row>
    <row r="451" spans="1:8">
      <c r="A451" s="230"/>
      <c r="B451" s="231"/>
      <c r="C451" s="232"/>
      <c r="D451" s="233"/>
      <c r="E451" s="233"/>
      <c r="F451" s="233"/>
      <c r="G451" s="234"/>
      <c r="H451" s="235"/>
    </row>
    <row r="452" spans="1:8">
      <c r="A452" s="230"/>
      <c r="B452" s="236" t="s">
        <v>1050</v>
      </c>
      <c r="C452" s="232"/>
      <c r="D452" s="233"/>
      <c r="E452" s="233" t="s">
        <v>1058</v>
      </c>
      <c r="F452" s="233"/>
      <c r="G452" s="234"/>
      <c r="H452" s="235"/>
    </row>
    <row r="453" spans="1:8">
      <c r="A453" s="230"/>
      <c r="B453" s="231"/>
      <c r="C453" s="232"/>
      <c r="D453" s="233"/>
      <c r="E453" s="233"/>
      <c r="F453" s="233"/>
      <c r="G453" s="234"/>
      <c r="H453" s="235"/>
    </row>
    <row r="454" spans="1:8">
      <c r="A454" s="237"/>
      <c r="B454" s="237" t="s">
        <v>1051</v>
      </c>
      <c r="C454" s="237"/>
      <c r="D454" s="237"/>
      <c r="E454" s="237" t="s">
        <v>1052</v>
      </c>
      <c r="F454" s="237"/>
      <c r="G454" s="238"/>
      <c r="H454" s="237"/>
    </row>
    <row r="455" spans="1:8">
      <c r="A455" s="366" t="s">
        <v>1042</v>
      </c>
      <c r="B455" s="366"/>
      <c r="C455" s="366"/>
      <c r="D455" s="366"/>
      <c r="E455" s="366"/>
      <c r="F455" s="366"/>
      <c r="G455" s="366"/>
      <c r="H455" s="366"/>
    </row>
    <row r="456" spans="1:8">
      <c r="A456" s="366"/>
      <c r="B456" s="366"/>
      <c r="C456" s="366"/>
      <c r="D456" s="366"/>
      <c r="E456" s="366"/>
      <c r="F456" s="366"/>
      <c r="G456" s="366"/>
      <c r="H456" s="366"/>
    </row>
    <row r="457" spans="1:8">
      <c r="A457" s="366"/>
      <c r="B457" s="366"/>
      <c r="C457" s="366"/>
      <c r="D457" s="366"/>
      <c r="E457" s="366"/>
      <c r="F457" s="366"/>
      <c r="G457" s="366"/>
      <c r="H457" s="366"/>
    </row>
    <row r="458" spans="1:8">
      <c r="A458" s="366"/>
      <c r="B458" s="366"/>
      <c r="C458" s="366"/>
      <c r="D458" s="366"/>
      <c r="E458" s="366"/>
      <c r="F458" s="366"/>
      <c r="G458" s="366"/>
      <c r="H458" s="366"/>
    </row>
    <row r="459" spans="1:8">
      <c r="A459" s="366"/>
      <c r="B459" s="366"/>
      <c r="C459" s="366"/>
      <c r="D459" s="366"/>
      <c r="E459" s="366"/>
      <c r="F459" s="366"/>
      <c r="G459" s="366"/>
      <c r="H459" s="366"/>
    </row>
    <row r="460" spans="1:8">
      <c r="A460" s="366"/>
      <c r="B460" s="366"/>
      <c r="C460" s="366"/>
      <c r="D460" s="366"/>
      <c r="E460" s="366"/>
      <c r="F460" s="366"/>
      <c r="G460" s="366"/>
      <c r="H460" s="366"/>
    </row>
    <row r="461" spans="1:8">
      <c r="A461" s="366"/>
      <c r="B461" s="366"/>
      <c r="C461" s="366"/>
      <c r="D461" s="366"/>
      <c r="E461" s="366"/>
      <c r="F461" s="366"/>
      <c r="G461" s="366"/>
      <c r="H461" s="366"/>
    </row>
    <row r="462" spans="1:8">
      <c r="A462" s="366"/>
      <c r="B462" s="366"/>
      <c r="C462" s="366"/>
      <c r="D462" s="366"/>
      <c r="E462" s="366"/>
      <c r="F462" s="366"/>
      <c r="G462" s="366"/>
      <c r="H462" s="366"/>
    </row>
    <row r="463" spans="1:8">
      <c r="A463" s="237"/>
      <c r="B463" s="237"/>
      <c r="C463" s="237"/>
      <c r="D463" s="237"/>
      <c r="E463" s="237"/>
      <c r="F463" s="237"/>
      <c r="G463" s="238"/>
      <c r="H463" s="237"/>
    </row>
  </sheetData>
  <mergeCells count="26">
    <mergeCell ref="A371:B371"/>
    <mergeCell ref="A455:H462"/>
    <mergeCell ref="A21:H21"/>
    <mergeCell ref="A165:H165"/>
    <mergeCell ref="A317:H317"/>
    <mergeCell ref="A367:H367"/>
    <mergeCell ref="A368:A369"/>
    <mergeCell ref="B368:B369"/>
    <mergeCell ref="C368:C369"/>
    <mergeCell ref="D368:E368"/>
    <mergeCell ref="F368:G368"/>
    <mergeCell ref="H368:H369"/>
    <mergeCell ref="A14:H14"/>
    <mergeCell ref="A16:H16"/>
    <mergeCell ref="A18:A19"/>
    <mergeCell ref="B18:B19"/>
    <mergeCell ref="C18:C19"/>
    <mergeCell ref="D18:E18"/>
    <mergeCell ref="F18:G18"/>
    <mergeCell ref="H18:H19"/>
    <mergeCell ref="A13:H13"/>
    <mergeCell ref="A6:H6"/>
    <mergeCell ref="A7:H7"/>
    <mergeCell ref="C9:F9"/>
    <mergeCell ref="C10:F10"/>
    <mergeCell ref="A11:H11"/>
  </mergeCells>
  <pageMargins left="0.51181102362204722" right="0.11811023622047245" top="0.55118110236220474" bottom="0.55118110236220474" header="0.31496062992125984" footer="0.31496062992125984"/>
  <pageSetup paperSize="9" scale="93" fitToHeight="1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  <outlinePr summaryBelow="0"/>
    <pageSetUpPr fitToPage="1"/>
  </sheetPr>
  <dimension ref="A1:X33"/>
  <sheetViews>
    <sheetView showRuler="0" topLeftCell="A16" zoomScale="70" zoomScaleNormal="70" zoomScaleSheetLayoutView="80" workbookViewId="0">
      <selection activeCell="AA34" sqref="AA34"/>
    </sheetView>
  </sheetViews>
  <sheetFormatPr defaultColWidth="9" defaultRowHeight="15.75"/>
  <cols>
    <col min="1" max="1" width="11.125" style="2" customWidth="1"/>
    <col min="2" max="2" width="61.5" style="8" customWidth="1"/>
    <col min="3" max="3" width="23.125" style="14" customWidth="1"/>
    <col min="4" max="13" width="18.25" style="14" customWidth="1"/>
    <col min="14" max="20" width="10.5" style="14" customWidth="1"/>
    <col min="21" max="21" width="12.5" style="14" customWidth="1"/>
    <col min="22" max="23" width="10.5" style="14" customWidth="1"/>
    <col min="24" max="24" width="64.125" style="14" customWidth="1"/>
    <col min="25" max="40" width="9" style="2"/>
    <col min="41" max="41" width="9" style="2" customWidth="1"/>
    <col min="42" max="16384" width="9" style="2"/>
  </cols>
  <sheetData>
    <row r="1" spans="1:24" s="11" customFormat="1" ht="18.75">
      <c r="B1" s="37"/>
      <c r="X1" s="29" t="s">
        <v>31</v>
      </c>
    </row>
    <row r="2" spans="1:24" s="11" customFormat="1" ht="18.75">
      <c r="B2" s="37"/>
      <c r="X2" s="31" t="s">
        <v>2</v>
      </c>
    </row>
    <row r="3" spans="1:24" s="11" customFormat="1" ht="18.75">
      <c r="B3" s="37"/>
      <c r="X3" s="31" t="s">
        <v>59</v>
      </c>
    </row>
    <row r="4" spans="1:24" s="11" customFormat="1" ht="18.75">
      <c r="A4" s="277" t="s">
        <v>64</v>
      </c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</row>
    <row r="5" spans="1:24" s="11" customFormat="1" ht="18.75" customHeight="1">
      <c r="A5" s="278" t="s">
        <v>1086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</row>
    <row r="6" spans="1:24" s="11" customFormat="1" ht="18.75">
      <c r="A6" s="125"/>
      <c r="B6" s="126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</row>
    <row r="7" spans="1:24" s="11" customFormat="1" ht="18.75" customHeight="1">
      <c r="A7" s="278" t="s">
        <v>1045</v>
      </c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</row>
    <row r="8" spans="1:24" s="11" customFormat="1">
      <c r="A8" s="269" t="s">
        <v>63</v>
      </c>
      <c r="B8" s="269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69"/>
      <c r="W8" s="269"/>
      <c r="X8" s="269"/>
    </row>
    <row r="9" spans="1:24" s="11" customFormat="1">
      <c r="A9" s="124"/>
      <c r="B9" s="39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</row>
    <row r="10" spans="1:24" s="11" customFormat="1" ht="18.75">
      <c r="A10" s="279" t="s">
        <v>1085</v>
      </c>
      <c r="B10" s="279"/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</row>
    <row r="11" spans="1:24" s="11" customFormat="1">
      <c r="A11" s="270"/>
      <c r="B11" s="270"/>
      <c r="C11" s="270"/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  <c r="U11" s="270"/>
      <c r="V11" s="270"/>
      <c r="W11" s="270"/>
      <c r="X11" s="270"/>
    </row>
    <row r="12" spans="1:24" s="11" customFormat="1" ht="18.75">
      <c r="A12" s="276" t="s">
        <v>1061</v>
      </c>
      <c r="B12" s="276"/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</row>
    <row r="13" spans="1:24" s="11" customFormat="1">
      <c r="A13" s="269" t="s">
        <v>65</v>
      </c>
      <c r="B13" s="269"/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</row>
    <row r="14" spans="1:24" ht="18.75" customHeight="1">
      <c r="N14" s="43"/>
      <c r="O14" s="43"/>
      <c r="P14" s="43"/>
      <c r="Q14" s="43"/>
      <c r="R14" s="43"/>
      <c r="S14" s="43"/>
      <c r="T14" s="57"/>
      <c r="U14" s="123"/>
      <c r="V14" s="123"/>
      <c r="W14" s="75"/>
      <c r="X14" s="75"/>
    </row>
    <row r="15" spans="1:24" ht="18.75" customHeight="1">
      <c r="N15" s="43"/>
      <c r="O15" s="43"/>
      <c r="P15" s="43"/>
      <c r="Q15" s="43"/>
      <c r="R15" s="43"/>
      <c r="S15" s="43"/>
      <c r="T15" s="57"/>
      <c r="U15" s="123"/>
      <c r="V15" s="123"/>
      <c r="W15" s="76"/>
      <c r="X15" s="76"/>
    </row>
    <row r="16" spans="1:24" ht="18.75" customHeight="1">
      <c r="N16" s="43"/>
      <c r="O16" s="43"/>
      <c r="P16" s="43"/>
      <c r="Q16" s="43"/>
      <c r="R16" s="43"/>
      <c r="S16" s="43"/>
      <c r="T16" s="57"/>
      <c r="U16" s="123"/>
      <c r="V16" s="123"/>
      <c r="W16" s="76"/>
      <c r="X16" s="76"/>
    </row>
    <row r="18" spans="1:24" s="3" customFormat="1" ht="20.25">
      <c r="B18" s="21"/>
      <c r="C18" s="36"/>
      <c r="D18" s="77"/>
      <c r="E18" s="77"/>
      <c r="F18" s="77"/>
      <c r="G18" s="77"/>
      <c r="H18" s="77"/>
      <c r="I18" s="78"/>
      <c r="J18" s="77"/>
      <c r="K18" s="77"/>
      <c r="L18" s="77"/>
      <c r="M18" s="77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80"/>
    </row>
    <row r="19" spans="1:24" s="3" customFormat="1" ht="20.25">
      <c r="B19" s="21"/>
      <c r="C19" s="36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63"/>
    </row>
    <row r="20" spans="1:24" s="3" customFormat="1">
      <c r="A20" s="273"/>
      <c r="B20" s="273"/>
      <c r="C20" s="273"/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N20" s="273"/>
      <c r="O20" s="273"/>
      <c r="P20" s="273"/>
      <c r="Q20" s="273"/>
      <c r="R20" s="273"/>
      <c r="S20" s="273"/>
      <c r="T20" s="273"/>
      <c r="U20" s="273"/>
      <c r="V20" s="273"/>
      <c r="W20" s="273"/>
      <c r="X20" s="83"/>
    </row>
    <row r="21" spans="1:24" ht="29.25" customHeight="1">
      <c r="A21" s="268" t="s">
        <v>131</v>
      </c>
      <c r="B21" s="268" t="s">
        <v>14</v>
      </c>
      <c r="C21" s="268" t="s">
        <v>39</v>
      </c>
      <c r="D21" s="268" t="s">
        <v>445</v>
      </c>
      <c r="E21" s="268"/>
      <c r="F21" s="268"/>
      <c r="G21" s="268"/>
      <c r="H21" s="268"/>
      <c r="I21" s="268"/>
      <c r="J21" s="268"/>
      <c r="K21" s="268"/>
      <c r="L21" s="268"/>
      <c r="M21" s="268"/>
      <c r="N21" s="268" t="s">
        <v>49</v>
      </c>
      <c r="O21" s="268"/>
      <c r="P21" s="268"/>
      <c r="Q21" s="268"/>
      <c r="R21" s="268"/>
      <c r="S21" s="268"/>
      <c r="T21" s="268"/>
      <c r="U21" s="268"/>
      <c r="V21" s="268"/>
      <c r="W21" s="268"/>
      <c r="X21" s="268" t="s">
        <v>0</v>
      </c>
    </row>
    <row r="22" spans="1:24" ht="29.25" customHeight="1">
      <c r="A22" s="268"/>
      <c r="B22" s="268"/>
      <c r="C22" s="268"/>
      <c r="D22" s="268" t="s">
        <v>3</v>
      </c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</row>
    <row r="23" spans="1:24" ht="42" customHeight="1">
      <c r="A23" s="268"/>
      <c r="B23" s="268"/>
      <c r="C23" s="268"/>
      <c r="D23" s="268" t="s">
        <v>6</v>
      </c>
      <c r="E23" s="268"/>
      <c r="F23" s="268"/>
      <c r="G23" s="268"/>
      <c r="H23" s="268"/>
      <c r="I23" s="268" t="s">
        <v>7</v>
      </c>
      <c r="J23" s="268"/>
      <c r="K23" s="268"/>
      <c r="L23" s="268"/>
      <c r="M23" s="268"/>
      <c r="N23" s="275" t="s">
        <v>43</v>
      </c>
      <c r="O23" s="275"/>
      <c r="P23" s="275" t="s">
        <v>11</v>
      </c>
      <c r="Q23" s="275"/>
      <c r="R23" s="274" t="s">
        <v>44</v>
      </c>
      <c r="S23" s="274"/>
      <c r="T23" s="275" t="s">
        <v>45</v>
      </c>
      <c r="U23" s="275"/>
      <c r="V23" s="275" t="s">
        <v>12</v>
      </c>
      <c r="W23" s="275"/>
      <c r="X23" s="268"/>
    </row>
    <row r="24" spans="1:24" ht="48.75" customHeight="1">
      <c r="A24" s="268"/>
      <c r="B24" s="268"/>
      <c r="C24" s="268"/>
      <c r="D24" s="275" t="s">
        <v>43</v>
      </c>
      <c r="E24" s="275" t="s">
        <v>11</v>
      </c>
      <c r="F24" s="274" t="s">
        <v>44</v>
      </c>
      <c r="G24" s="275" t="s">
        <v>45</v>
      </c>
      <c r="H24" s="275" t="s">
        <v>12</v>
      </c>
      <c r="I24" s="275" t="s">
        <v>15</v>
      </c>
      <c r="J24" s="275" t="s">
        <v>11</v>
      </c>
      <c r="K24" s="274" t="s">
        <v>44</v>
      </c>
      <c r="L24" s="275" t="s">
        <v>45</v>
      </c>
      <c r="M24" s="275" t="s">
        <v>12</v>
      </c>
      <c r="N24" s="275"/>
      <c r="O24" s="275"/>
      <c r="P24" s="275"/>
      <c r="Q24" s="275"/>
      <c r="R24" s="274"/>
      <c r="S24" s="274"/>
      <c r="T24" s="275"/>
      <c r="U24" s="275"/>
      <c r="V24" s="275"/>
      <c r="W24" s="275"/>
      <c r="X24" s="268"/>
    </row>
    <row r="25" spans="1:24" ht="75.75" customHeight="1">
      <c r="A25" s="268"/>
      <c r="B25" s="268"/>
      <c r="C25" s="268"/>
      <c r="D25" s="275"/>
      <c r="E25" s="275"/>
      <c r="F25" s="274"/>
      <c r="G25" s="275"/>
      <c r="H25" s="275"/>
      <c r="I25" s="275"/>
      <c r="J25" s="275"/>
      <c r="K25" s="274"/>
      <c r="L25" s="275"/>
      <c r="M25" s="275"/>
      <c r="N25" s="141" t="s">
        <v>50</v>
      </c>
      <c r="O25" s="141" t="s">
        <v>1</v>
      </c>
      <c r="P25" s="141" t="s">
        <v>50</v>
      </c>
      <c r="Q25" s="141" t="s">
        <v>1</v>
      </c>
      <c r="R25" s="141" t="s">
        <v>50</v>
      </c>
      <c r="S25" s="141" t="s">
        <v>1</v>
      </c>
      <c r="T25" s="141" t="s">
        <v>50</v>
      </c>
      <c r="U25" s="141" t="s">
        <v>1</v>
      </c>
      <c r="V25" s="141" t="s">
        <v>50</v>
      </c>
      <c r="W25" s="141" t="s">
        <v>1</v>
      </c>
      <c r="X25" s="268"/>
    </row>
    <row r="26" spans="1:24" s="145" customFormat="1" ht="32.25" customHeight="1">
      <c r="A26" s="163">
        <v>0</v>
      </c>
      <c r="B26" s="164" t="s">
        <v>455</v>
      </c>
      <c r="C26" s="165" t="str">
        <f>C30</f>
        <v>нд</v>
      </c>
      <c r="D26" s="177">
        <f>D27</f>
        <v>0</v>
      </c>
      <c r="E26" s="177">
        <v>0</v>
      </c>
      <c r="F26" s="177">
        <v>0</v>
      </c>
      <c r="G26" s="177">
        <f t="shared" ref="G26:H33" si="0">G27</f>
        <v>0</v>
      </c>
      <c r="H26" s="177">
        <f t="shared" si="0"/>
        <v>0</v>
      </c>
      <c r="I26" s="177">
        <v>0</v>
      </c>
      <c r="J26" s="177">
        <v>0</v>
      </c>
      <c r="K26" s="177">
        <v>0</v>
      </c>
      <c r="L26" s="177">
        <v>0</v>
      </c>
      <c r="M26" s="177">
        <v>0</v>
      </c>
      <c r="N26" s="178">
        <f>N27</f>
        <v>0</v>
      </c>
      <c r="O26" s="23"/>
      <c r="P26" s="178">
        <f>P27</f>
        <v>0</v>
      </c>
      <c r="Q26" s="23" t="s">
        <v>468</v>
      </c>
      <c r="R26" s="178">
        <f>R27</f>
        <v>0</v>
      </c>
      <c r="S26" s="23" t="s">
        <v>468</v>
      </c>
      <c r="T26" s="178">
        <f>T27</f>
        <v>0</v>
      </c>
      <c r="U26" s="185">
        <v>1</v>
      </c>
      <c r="V26" s="178">
        <f>V27</f>
        <v>0</v>
      </c>
      <c r="W26" s="185">
        <v>0</v>
      </c>
      <c r="X26" s="107" t="s">
        <v>41</v>
      </c>
    </row>
    <row r="27" spans="1:24" s="20" customFormat="1" ht="32.25" customHeight="1">
      <c r="A27" s="166">
        <v>1</v>
      </c>
      <c r="B27" s="167" t="s">
        <v>470</v>
      </c>
      <c r="C27" s="165" t="str">
        <f>C30</f>
        <v>нд</v>
      </c>
      <c r="D27" s="177">
        <f>D28</f>
        <v>0</v>
      </c>
      <c r="E27" s="177">
        <v>0</v>
      </c>
      <c r="F27" s="177">
        <v>0</v>
      </c>
      <c r="G27" s="177">
        <f t="shared" si="0"/>
        <v>0</v>
      </c>
      <c r="H27" s="177">
        <f t="shared" si="0"/>
        <v>0</v>
      </c>
      <c r="I27" s="177">
        <v>0</v>
      </c>
      <c r="J27" s="177">
        <v>0</v>
      </c>
      <c r="K27" s="177">
        <v>0</v>
      </c>
      <c r="L27" s="177">
        <v>0</v>
      </c>
      <c r="M27" s="177">
        <v>0</v>
      </c>
      <c r="N27" s="178">
        <f>N28</f>
        <v>0</v>
      </c>
      <c r="O27" s="23"/>
      <c r="P27" s="178">
        <f>P28</f>
        <v>0</v>
      </c>
      <c r="Q27" s="23" t="s">
        <v>468</v>
      </c>
      <c r="R27" s="178">
        <f>R28</f>
        <v>0</v>
      </c>
      <c r="S27" s="23" t="s">
        <v>468</v>
      </c>
      <c r="T27" s="178">
        <f>T28</f>
        <v>0</v>
      </c>
      <c r="U27" s="185">
        <v>1</v>
      </c>
      <c r="V27" s="178">
        <f>V28</f>
        <v>0</v>
      </c>
      <c r="W27" s="185">
        <v>0</v>
      </c>
      <c r="X27" s="17" t="s">
        <v>41</v>
      </c>
    </row>
    <row r="28" spans="1:24" s="20" customFormat="1" ht="32.25" customHeight="1">
      <c r="A28" s="168" t="s">
        <v>48</v>
      </c>
      <c r="B28" s="169" t="s">
        <v>471</v>
      </c>
      <c r="C28" s="165" t="str">
        <f>C30</f>
        <v>нд</v>
      </c>
      <c r="D28" s="177">
        <f>D29</f>
        <v>0</v>
      </c>
      <c r="E28" s="177">
        <v>0</v>
      </c>
      <c r="F28" s="177">
        <v>0</v>
      </c>
      <c r="G28" s="177">
        <f t="shared" si="0"/>
        <v>0</v>
      </c>
      <c r="H28" s="177">
        <f t="shared" si="0"/>
        <v>0</v>
      </c>
      <c r="I28" s="177">
        <v>0</v>
      </c>
      <c r="J28" s="177">
        <v>0</v>
      </c>
      <c r="K28" s="177">
        <v>0</v>
      </c>
      <c r="L28" s="177">
        <v>0</v>
      </c>
      <c r="M28" s="177">
        <v>0</v>
      </c>
      <c r="N28" s="178">
        <f>N29</f>
        <v>0</v>
      </c>
      <c r="O28" s="23"/>
      <c r="P28" s="178">
        <f>P29</f>
        <v>0</v>
      </c>
      <c r="Q28" s="23" t="s">
        <v>468</v>
      </c>
      <c r="R28" s="178">
        <f>R29</f>
        <v>0</v>
      </c>
      <c r="S28" s="23" t="s">
        <v>468</v>
      </c>
      <c r="T28" s="178">
        <f>T29</f>
        <v>0</v>
      </c>
      <c r="U28" s="185">
        <v>1</v>
      </c>
      <c r="V28" s="178">
        <f>V29</f>
        <v>0</v>
      </c>
      <c r="W28" s="185">
        <v>0</v>
      </c>
      <c r="X28" s="17" t="s">
        <v>41</v>
      </c>
    </row>
    <row r="29" spans="1:24" s="20" customFormat="1" ht="32.25" customHeight="1">
      <c r="A29" s="170" t="s">
        <v>244</v>
      </c>
      <c r="B29" s="171" t="s">
        <v>245</v>
      </c>
      <c r="C29" s="165" t="str">
        <f>C30</f>
        <v>нд</v>
      </c>
      <c r="D29" s="177">
        <f>D30</f>
        <v>0</v>
      </c>
      <c r="E29" s="177">
        <v>0</v>
      </c>
      <c r="F29" s="177">
        <v>0</v>
      </c>
      <c r="G29" s="177">
        <v>0</v>
      </c>
      <c r="H29" s="177">
        <f t="shared" si="0"/>
        <v>0</v>
      </c>
      <c r="I29" s="177">
        <v>0</v>
      </c>
      <c r="J29" s="177">
        <v>0</v>
      </c>
      <c r="K29" s="177">
        <v>0</v>
      </c>
      <c r="L29" s="177">
        <v>0</v>
      </c>
      <c r="M29" s="177">
        <v>0</v>
      </c>
      <c r="N29" s="178">
        <f>N30</f>
        <v>0</v>
      </c>
      <c r="O29" s="23"/>
      <c r="P29" s="178">
        <f>P30</f>
        <v>0</v>
      </c>
      <c r="Q29" s="23" t="s">
        <v>468</v>
      </c>
      <c r="R29" s="178">
        <f>R30</f>
        <v>0</v>
      </c>
      <c r="S29" s="23" t="s">
        <v>468</v>
      </c>
      <c r="T29" s="178">
        <f>T30</f>
        <v>0</v>
      </c>
      <c r="U29" s="185">
        <v>1</v>
      </c>
      <c r="V29" s="178">
        <f>V30</f>
        <v>0</v>
      </c>
      <c r="W29" s="185">
        <v>0</v>
      </c>
      <c r="X29" s="17" t="s">
        <v>41</v>
      </c>
    </row>
    <row r="30" spans="1:24" s="20" customFormat="1" ht="32.25" customHeight="1">
      <c r="A30" s="163" t="s">
        <v>249</v>
      </c>
      <c r="B30" s="172" t="s">
        <v>472</v>
      </c>
      <c r="C30" s="173" t="s">
        <v>41</v>
      </c>
      <c r="D30" s="177">
        <v>0</v>
      </c>
      <c r="E30" s="177">
        <f t="shared" ref="E30:F33" si="1">E31</f>
        <v>0</v>
      </c>
      <c r="F30" s="177">
        <f t="shared" si="1"/>
        <v>0</v>
      </c>
      <c r="G30" s="177">
        <v>0</v>
      </c>
      <c r="H30" s="177">
        <f t="shared" si="0"/>
        <v>0</v>
      </c>
      <c r="I30" s="177">
        <f t="shared" ref="I30:I33" si="2">I31</f>
        <v>0</v>
      </c>
      <c r="J30" s="177">
        <f t="shared" ref="J30:S33" si="3">J31</f>
        <v>0</v>
      </c>
      <c r="K30" s="177">
        <f t="shared" si="3"/>
        <v>0</v>
      </c>
      <c r="L30" s="177">
        <f t="shared" si="3"/>
        <v>0</v>
      </c>
      <c r="M30" s="177">
        <f t="shared" ref="M30:M33" si="4">M31</f>
        <v>0</v>
      </c>
      <c r="N30" s="177">
        <f t="shared" ref="N30:N33" si="5">N31</f>
        <v>0</v>
      </c>
      <c r="O30" s="177">
        <v>0</v>
      </c>
      <c r="P30" s="177">
        <f t="shared" si="3"/>
        <v>0</v>
      </c>
      <c r="Q30" s="177">
        <f t="shared" ref="Q30:Q33" si="6">Q31</f>
        <v>0</v>
      </c>
      <c r="R30" s="177">
        <f t="shared" ref="R30:R33" si="7">R31</f>
        <v>0</v>
      </c>
      <c r="S30" s="177">
        <f t="shared" si="3"/>
        <v>0</v>
      </c>
      <c r="T30" s="177">
        <f>T31+T32+T33</f>
        <v>0</v>
      </c>
      <c r="U30" s="185">
        <v>1</v>
      </c>
      <c r="V30" s="177">
        <f t="shared" ref="V30:V33" si="8">V31</f>
        <v>0</v>
      </c>
      <c r="W30" s="185">
        <v>0</v>
      </c>
      <c r="X30" s="17" t="s">
        <v>41</v>
      </c>
    </row>
    <row r="31" spans="1:24" s="20" customFormat="1" ht="72" customHeight="1">
      <c r="A31" s="163" t="s">
        <v>255</v>
      </c>
      <c r="B31" s="252" t="s">
        <v>1070</v>
      </c>
      <c r="C31" s="173" t="s">
        <v>41</v>
      </c>
      <c r="D31" s="177">
        <v>0</v>
      </c>
      <c r="E31" s="177">
        <f t="shared" si="1"/>
        <v>0</v>
      </c>
      <c r="F31" s="177">
        <f t="shared" si="1"/>
        <v>0</v>
      </c>
      <c r="G31" s="177">
        <v>0</v>
      </c>
      <c r="H31" s="177">
        <f t="shared" si="0"/>
        <v>0</v>
      </c>
      <c r="I31" s="177">
        <f t="shared" si="2"/>
        <v>0</v>
      </c>
      <c r="J31" s="177">
        <f t="shared" si="3"/>
        <v>0</v>
      </c>
      <c r="K31" s="177">
        <f t="shared" si="3"/>
        <v>0</v>
      </c>
      <c r="L31" s="177">
        <f t="shared" si="3"/>
        <v>0</v>
      </c>
      <c r="M31" s="177">
        <f t="shared" si="4"/>
        <v>0</v>
      </c>
      <c r="N31" s="177">
        <f t="shared" si="5"/>
        <v>0</v>
      </c>
      <c r="O31" s="177">
        <v>0</v>
      </c>
      <c r="P31" s="177">
        <f t="shared" si="3"/>
        <v>0</v>
      </c>
      <c r="Q31" s="177">
        <f t="shared" si="6"/>
        <v>0</v>
      </c>
      <c r="R31" s="177">
        <f t="shared" si="7"/>
        <v>0</v>
      </c>
      <c r="S31" s="177">
        <f t="shared" si="3"/>
        <v>0</v>
      </c>
      <c r="T31" s="177">
        <f>T32+T33+T34</f>
        <v>0</v>
      </c>
      <c r="U31" s="185">
        <v>1</v>
      </c>
      <c r="V31" s="177">
        <f t="shared" si="8"/>
        <v>0</v>
      </c>
      <c r="W31" s="185">
        <v>0</v>
      </c>
      <c r="X31" s="17" t="s">
        <v>41</v>
      </c>
    </row>
    <row r="32" spans="1:24" s="20" customFormat="1" ht="55.5" customHeight="1">
      <c r="A32" s="253" t="s">
        <v>1071</v>
      </c>
      <c r="B32" s="254" t="s">
        <v>1072</v>
      </c>
      <c r="C32" s="174" t="s">
        <v>41</v>
      </c>
      <c r="D32" s="177">
        <v>0</v>
      </c>
      <c r="E32" s="177">
        <f t="shared" si="1"/>
        <v>0</v>
      </c>
      <c r="F32" s="177">
        <f t="shared" si="1"/>
        <v>0</v>
      </c>
      <c r="G32" s="177">
        <f t="shared" ref="G32" si="9">G33+G34+G35</f>
        <v>0</v>
      </c>
      <c r="H32" s="177">
        <f t="shared" si="0"/>
        <v>0</v>
      </c>
      <c r="I32" s="177">
        <f t="shared" si="2"/>
        <v>0</v>
      </c>
      <c r="J32" s="177">
        <f t="shared" si="3"/>
        <v>0</v>
      </c>
      <c r="K32" s="177">
        <f t="shared" si="3"/>
        <v>0</v>
      </c>
      <c r="L32" s="177">
        <f t="shared" si="3"/>
        <v>0</v>
      </c>
      <c r="M32" s="177">
        <f t="shared" si="4"/>
        <v>0</v>
      </c>
      <c r="N32" s="177">
        <f t="shared" si="5"/>
        <v>0</v>
      </c>
      <c r="O32" s="177">
        <v>0</v>
      </c>
      <c r="P32" s="177">
        <f t="shared" si="3"/>
        <v>0</v>
      </c>
      <c r="Q32" s="177">
        <f t="shared" si="6"/>
        <v>0</v>
      </c>
      <c r="R32" s="177">
        <f t="shared" si="7"/>
        <v>0</v>
      </c>
      <c r="S32" s="177">
        <f t="shared" si="3"/>
        <v>0</v>
      </c>
      <c r="T32" s="177">
        <f t="shared" ref="T32:T33" si="10">T33+T34+T35</f>
        <v>0</v>
      </c>
      <c r="U32" s="185">
        <v>1</v>
      </c>
      <c r="V32" s="177">
        <f t="shared" si="8"/>
        <v>0</v>
      </c>
      <c r="W32" s="185">
        <v>1</v>
      </c>
      <c r="X32" s="17" t="s">
        <v>41</v>
      </c>
    </row>
    <row r="33" spans="1:24" s="8" customFormat="1" ht="43.5" customHeight="1">
      <c r="A33" s="256" t="s">
        <v>1075</v>
      </c>
      <c r="B33" s="255" t="s">
        <v>1073</v>
      </c>
      <c r="C33" s="174" t="s">
        <v>1074</v>
      </c>
      <c r="D33" s="177">
        <v>0</v>
      </c>
      <c r="E33" s="177">
        <f t="shared" si="1"/>
        <v>0</v>
      </c>
      <c r="F33" s="177">
        <f t="shared" si="1"/>
        <v>0</v>
      </c>
      <c r="G33" s="177">
        <f>D33</f>
        <v>0</v>
      </c>
      <c r="H33" s="177">
        <f t="shared" si="0"/>
        <v>0</v>
      </c>
      <c r="I33" s="177">
        <f t="shared" si="2"/>
        <v>0</v>
      </c>
      <c r="J33" s="177">
        <f t="shared" si="3"/>
        <v>0</v>
      </c>
      <c r="K33" s="177">
        <f t="shared" si="3"/>
        <v>0</v>
      </c>
      <c r="L33" s="177">
        <f t="shared" si="3"/>
        <v>0</v>
      </c>
      <c r="M33" s="177">
        <f t="shared" si="4"/>
        <v>0</v>
      </c>
      <c r="N33" s="177">
        <f t="shared" si="5"/>
        <v>0</v>
      </c>
      <c r="O33" s="177">
        <v>0</v>
      </c>
      <c r="P33" s="177">
        <f t="shared" si="3"/>
        <v>0</v>
      </c>
      <c r="Q33" s="177">
        <f t="shared" si="6"/>
        <v>0</v>
      </c>
      <c r="R33" s="177">
        <f t="shared" si="7"/>
        <v>0</v>
      </c>
      <c r="S33" s="177">
        <f t="shared" si="3"/>
        <v>0</v>
      </c>
      <c r="T33" s="177">
        <f t="shared" si="10"/>
        <v>0</v>
      </c>
      <c r="U33" s="185">
        <v>1</v>
      </c>
      <c r="V33" s="177">
        <f t="shared" si="8"/>
        <v>0</v>
      </c>
      <c r="W33" s="185">
        <v>2</v>
      </c>
      <c r="X33" s="17" t="s">
        <v>41</v>
      </c>
    </row>
  </sheetData>
  <customSheetViews>
    <customSheetView guid="{7DEB5728-2FB9-407E-AD51-935C096482A6}" scale="55" showPageBreaks="1" printArea="1" showAutoFilter="1" hiddenRows="1" view="pageBreakPreview" showRuler="0" topLeftCell="B552">
      <selection activeCell="N562" sqref="N562"/>
      <rowBreaks count="1" manualBreakCount="1">
        <brk id="430" max="31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1"/>
      <headerFooter alignWithMargins="0"/>
      <autoFilter ref="A25:AD647" xr:uid="{8EF3489F-C79B-45D2-8CB0-BDAFB8944633}"/>
    </customSheetView>
    <customSheetView guid="{8F1D26EC-2A17-448C-B03E-3E3FACB015C6}" scale="70" showPageBreaks="1" printArea="1" showAutoFilter="1" view="pageBreakPreview" showRuler="0" topLeftCell="A16">
      <pane xSplit="3" ySplit="16" topLeftCell="D640" activePane="bottomRight" state="frozen"/>
      <selection pane="bottomRight" activeCell="X706" sqref="X706"/>
      <rowBreaks count="2" manualBreakCount="2">
        <brk id="81" max="28" man="1"/>
        <brk id="482" max="28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2"/>
      <headerFooter alignWithMargins="0"/>
      <autoFilter ref="A24:AD697" xr:uid="{A7CBD657-3A21-41C1-8839-C31AC5D1ACC8}"/>
    </customSheetView>
    <customSheetView guid="{86ABB103-B007-4CE7-BE9F-F4EED57FA42A}" scale="70" showPageBreaks="1" printArea="1" showAutoFilter="1" hiddenRows="1" view="pageBreakPreview" showRuler="0">
      <selection activeCell="D23" sqref="D23"/>
      <rowBreaks count="2" manualBreakCount="2">
        <brk id="76" max="28" man="1"/>
        <brk id="425" max="28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3"/>
      <headerFooter alignWithMargins="0"/>
      <autoFilter ref="A24:AD636" xr:uid="{91AB0985-7860-40DF-86AE-4FAA220C3729}"/>
    </customSheetView>
    <customSheetView guid="{2B944529-4431-4AE3-A585-21D645644E2B}" scale="55" showPageBreaks="1" printArea="1" showAutoFilter="1" view="pageBreakPreview" showRuler="0" topLeftCell="A16">
      <pane xSplit="3" ySplit="10" topLeftCell="D183" activePane="bottomRight" state="frozen"/>
      <selection pane="bottomRight" activeCell="F18" sqref="F18"/>
      <rowBreaks count="2" manualBreakCount="2">
        <brk id="78" max="28" man="1"/>
        <brk id="442" max="28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4"/>
      <headerFooter alignWithMargins="0"/>
      <autoFilter ref="A24:AD636" xr:uid="{AF6B7562-52BC-4EF7-AF94-6EEB738297DC}"/>
    </customSheetView>
    <customSheetView guid="{BC4BEA76-2C25-43DA-92FE-F6396D174A29}" scale="55" printArea="1" showAutoFilter="1" hiddenRows="1" showRuler="0" topLeftCell="A19">
      <pane xSplit="3" ySplit="12" topLeftCell="D699" activePane="bottomRight" state="frozen"/>
      <selection pane="bottomRight" activeCell="O735" sqref="O735"/>
      <rowBreaks count="2" manualBreakCount="2">
        <brk id="73" max="22" man="1"/>
        <brk id="358" max="22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5"/>
      <headerFooter alignWithMargins="0"/>
      <autoFilter ref="A24:Y718" xr:uid="{511A9980-CC88-4F03-8EEB-89D780DF9571}"/>
    </customSheetView>
    <customSheetView guid="{68608AB4-99AC-4E4C-A27D-0DD29BE6EC94}" scale="68" showPageBreaks="1" printArea="1" showAutoFilter="1" view="pageBreakPreview" showRuler="0">
      <selection activeCell="A315" sqref="A315"/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6"/>
      <headerFooter alignWithMargins="0"/>
      <autoFilter ref="A25:V648" xr:uid="{E27F7AFD-25D3-48A2-90B2-23816796FFB8}"/>
    </customSheetView>
    <customSheetView guid="{74CE0FEA-305F-4C35-BF60-A17DA60785C5}" scale="68" showPageBreaks="1" printArea="1" showAutoFilter="1" view="pageBreakPreview" showRuler="0" topLeftCell="A19">
      <selection activeCell="A473" sqref="A473:XFD473"/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7"/>
      <headerFooter alignWithMargins="0"/>
      <autoFilter ref="A25:V491" xr:uid="{BEB377B9-047D-4F3F-A422-AABEEBF1E7FB}"/>
    </customSheetView>
    <customSheetView guid="{D8D3CB24-28FF-45A0-9EF1-8CE95ADC0FB4}" scale="55" showPageBreaks="1" printArea="1" showAutoFilter="1" view="pageBreakPreview" showRuler="0" topLeftCell="A16">
      <pane xSplit="3" ySplit="10" topLeftCell="D183" activePane="bottomRight" state="frozen"/>
      <selection pane="bottomRight" activeCell="F18" sqref="F18"/>
      <rowBreaks count="2" manualBreakCount="2">
        <brk id="78" max="28" man="1"/>
        <brk id="442" max="28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8"/>
      <headerFooter alignWithMargins="0"/>
      <autoFilter ref="A24:AD637" xr:uid="{C1CF8286-B2EC-41D9-8DE6-465D2B689FE9}"/>
    </customSheetView>
    <customSheetView guid="{14462373-8022-4232-9A5A-0293BFE95EF6}" scale="55" showPageBreaks="1" printArea="1" showAutoFilter="1" hiddenRows="1" view="pageBreakPreview" showRuler="0">
      <selection activeCell="R624" sqref="R624"/>
      <rowBreaks count="2" manualBreakCount="2">
        <brk id="76" max="28" man="1"/>
        <brk id="425" max="28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9"/>
      <headerFooter alignWithMargins="0"/>
      <autoFilter ref="A24:AD636" xr:uid="{D4A8AF96-CEC8-443B-A713-7CF40A112B91}"/>
    </customSheetView>
    <customSheetView guid="{A7B02568-F1C7-42ED-9B48-AABC97950C38}" scale="50" showPageBreaks="1" printArea="1" showAutoFilter="1" hiddenRows="1" view="pageBreakPreview" showRuler="0" topLeftCell="A21">
      <pane xSplit="3" ySplit="5" topLeftCell="D686" activePane="bottomRight" state="frozen"/>
      <selection pane="bottomRight" activeCell="P37" sqref="P37"/>
      <rowBreaks count="1" manualBreakCount="1">
        <brk id="587" max="31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10"/>
      <headerFooter alignWithMargins="0"/>
      <autoFilter ref="A25:AD733" xr:uid="{6F331AE7-300D-47B7-BD0F-FE79E710C0F2}"/>
    </customSheetView>
    <customSheetView guid="{3902BEF4-66C6-44A2-871B-914527DC583C}" scale="55" showPageBreaks="1" printArea="1" showAutoFilter="1" hiddenRows="1" view="pageBreakPreview" showRuler="0" topLeftCell="A17">
      <pane xSplit="3" ySplit="10" topLeftCell="D225" activePane="bottomRight" state="frozen"/>
      <selection pane="bottomRight" activeCell="A230" sqref="A230:XFD230"/>
      <rowBreaks count="1" manualBreakCount="1">
        <brk id="529" max="31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11"/>
      <headerFooter alignWithMargins="0"/>
      <autoFilter ref="A25:AD828" xr:uid="{9CBE1A22-F493-45E1-9E6A-08CD1C91B422}"/>
    </customSheetView>
    <customSheetView guid="{331B88AC-E2A5-46CF-A00A-B330F6581491}" scale="55" showPageBreaks="1" printArea="1" showAutoFilter="1" view="pageBreakPreview" showRuler="0" topLeftCell="A16">
      <pane xSplit="3" ySplit="11" topLeftCell="D27" activePane="bottomRight" state="frozen"/>
      <selection pane="bottomRight" activeCell="O33" sqref="O33"/>
      <rowBreaks count="1" manualBreakCount="1">
        <brk id="752" max="31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12"/>
      <headerFooter alignWithMargins="0"/>
      <autoFilter ref="A25:AD1328" xr:uid="{57F0CF80-579C-4E16-A596-761201A6DC5D}"/>
    </customSheetView>
    <customSheetView guid="{48A60FB0-9A73-41A3-99DB-17520660C91A}" scale="55" showPageBreaks="1" printArea="1" showAutoFilter="1" view="pageBreakPreview" showRuler="0" topLeftCell="A16">
      <pane xSplit="3" ySplit="11" topLeftCell="D27" activePane="bottomRight" state="frozen"/>
      <selection pane="bottomRight" activeCell="O33" sqref="O33"/>
      <rowBreaks count="1" manualBreakCount="1">
        <brk id="752" max="31" man="1"/>
      </rowBreaks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13"/>
      <headerFooter alignWithMargins="0"/>
      <autoFilter ref="A25:AD1328" xr:uid="{C5B2450B-893E-4211-B121-455F46AC48FC}"/>
    </customSheetView>
    <customSheetView guid="{DAC231B9-ECB4-49BA-ACD3-68C6025473BB}" scale="55" showPageBreaks="1" printArea="1" showAutoFilter="1" hiddenRows="1" view="pageBreakPreview" showRuler="0" topLeftCell="A16">
      <pane xSplit="3" ySplit="11" topLeftCell="T244" activePane="bottomRight" state="frozen"/>
      <selection pane="bottomRight" activeCell="A245" sqref="A245:XFD258"/>
      <pageMargins left="0.51181102362204722" right="0.11811023622047245" top="0.15748031496062992" bottom="0.15748031496062992" header="0.31496062992125984" footer="0.31496062992125984"/>
      <pageSetup paperSize="8" scale="10" fitToWidth="2" fitToHeight="0" orientation="landscape" r:id="rId14"/>
      <headerFooter alignWithMargins="0"/>
      <autoFilter ref="A25:AB1066" xr:uid="{5AA755E6-AEB1-4FBD-8A4D-CD80E89300C8}"/>
    </customSheetView>
  </customSheetViews>
  <mergeCells count="33">
    <mergeCell ref="H24:H25"/>
    <mergeCell ref="I24:I25"/>
    <mergeCell ref="J24:J25"/>
    <mergeCell ref="X21:X25"/>
    <mergeCell ref="N23:O24"/>
    <mergeCell ref="P23:Q24"/>
    <mergeCell ref="R23:S24"/>
    <mergeCell ref="T23:U24"/>
    <mergeCell ref="V23:W24"/>
    <mergeCell ref="A11:X11"/>
    <mergeCell ref="A12:X12"/>
    <mergeCell ref="A13:X13"/>
    <mergeCell ref="A4:X4"/>
    <mergeCell ref="A5:X5"/>
    <mergeCell ref="A7:X7"/>
    <mergeCell ref="A8:X8"/>
    <mergeCell ref="A10:X10"/>
    <mergeCell ref="A20:W20"/>
    <mergeCell ref="D22:M22"/>
    <mergeCell ref="D23:H23"/>
    <mergeCell ref="I23:M23"/>
    <mergeCell ref="A21:A25"/>
    <mergeCell ref="B21:B25"/>
    <mergeCell ref="N21:W22"/>
    <mergeCell ref="K24:K25"/>
    <mergeCell ref="L24:L25"/>
    <mergeCell ref="M24:M25"/>
    <mergeCell ref="C21:C25"/>
    <mergeCell ref="D21:M21"/>
    <mergeCell ref="D24:D25"/>
    <mergeCell ref="E24:E25"/>
    <mergeCell ref="F24:F25"/>
    <mergeCell ref="G24:G25"/>
  </mergeCells>
  <phoneticPr fontId="98" type="noConversion"/>
  <pageMargins left="0.51181102362204722" right="0.11811023622047245" top="0.15748031496062992" bottom="0.15748031496062992" header="0.31496062992125984" footer="0.31496062992125984"/>
  <pageSetup paperSize="8" scale="24" fitToHeight="0" orientation="landscape" r:id="rId1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outlinePr summaryBelow="0"/>
  </sheetPr>
  <dimension ref="A1:V56"/>
  <sheetViews>
    <sheetView showRuler="0" view="pageBreakPreview" topLeftCell="D16" zoomScale="77" zoomScaleNormal="60" zoomScaleSheetLayoutView="77" workbookViewId="0">
      <selection activeCell="X34" sqref="X34"/>
    </sheetView>
  </sheetViews>
  <sheetFormatPr defaultColWidth="9" defaultRowHeight="15.75"/>
  <cols>
    <col min="1" max="1" width="10.375" style="8" customWidth="1"/>
    <col min="2" max="2" width="67.5" style="8" customWidth="1"/>
    <col min="3" max="3" width="26.25" style="8" customWidth="1"/>
    <col min="4" max="7" width="14.875" style="8" customWidth="1"/>
    <col min="8" max="17" width="14.875" style="22" customWidth="1"/>
    <col min="18" max="19" width="12.375" style="22" customWidth="1"/>
    <col min="20" max="20" width="12.375" style="70" customWidth="1"/>
    <col min="21" max="21" width="12.375" style="22" customWidth="1"/>
    <col min="22" max="22" width="23.625" style="22" customWidth="1"/>
    <col min="23" max="16384" width="9" style="8"/>
  </cols>
  <sheetData>
    <row r="1" spans="1:22" s="37" customFormat="1">
      <c r="V1" s="101" t="s">
        <v>32</v>
      </c>
    </row>
    <row r="2" spans="1:22" s="37" customFormat="1" ht="31.5">
      <c r="V2" s="102" t="s">
        <v>2</v>
      </c>
    </row>
    <row r="3" spans="1:22" s="37" customFormat="1" ht="31.5">
      <c r="V3" s="102" t="s">
        <v>59</v>
      </c>
    </row>
    <row r="4" spans="1:22" s="37" customFormat="1">
      <c r="A4" s="271" t="s">
        <v>66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</row>
    <row r="5" spans="1:22" s="37" customFormat="1" ht="18.75" customHeight="1">
      <c r="A5" s="271" t="s">
        <v>1086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</row>
    <row r="6" spans="1:22" s="37" customFormat="1">
      <c r="A6" s="122"/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</row>
    <row r="7" spans="1:22" s="37" customFormat="1" ht="18.75" customHeight="1">
      <c r="A7" s="271" t="s">
        <v>1045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</row>
    <row r="8" spans="1:22" s="37" customFormat="1">
      <c r="A8" s="280" t="s">
        <v>67</v>
      </c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</row>
    <row r="9" spans="1:22" s="37" customForma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</row>
    <row r="10" spans="1:22" s="37" customFormat="1">
      <c r="A10" s="281" t="s">
        <v>1085</v>
      </c>
      <c r="B10" s="281"/>
      <c r="C10" s="281"/>
      <c r="D10" s="281"/>
      <c r="E10" s="281"/>
      <c r="F10" s="281"/>
      <c r="G10" s="281"/>
      <c r="H10" s="281"/>
      <c r="I10" s="281"/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</row>
    <row r="11" spans="1:22" s="37" customFormat="1"/>
    <row r="12" spans="1:22" s="37" customFormat="1">
      <c r="A12" s="280" t="s">
        <v>1061</v>
      </c>
      <c r="B12" s="280"/>
      <c r="C12" s="280"/>
      <c r="D12" s="280"/>
      <c r="E12" s="280"/>
      <c r="F12" s="280"/>
      <c r="G12" s="280"/>
      <c r="H12" s="280"/>
      <c r="I12" s="280"/>
      <c r="J12" s="280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</row>
    <row r="13" spans="1:22" s="37" customFormat="1">
      <c r="A13" s="280" t="s">
        <v>439</v>
      </c>
      <c r="B13" s="280"/>
      <c r="C13" s="280"/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</row>
    <row r="14" spans="1:22" ht="18.75" customHeight="1">
      <c r="A14" s="280"/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</row>
    <row r="15" spans="1:22">
      <c r="A15" s="39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</row>
    <row r="16" spans="1:22">
      <c r="J16" s="66"/>
      <c r="K16" s="66"/>
      <c r="L16" s="66"/>
      <c r="M16" s="66"/>
      <c r="N16" s="66"/>
      <c r="O16" s="66"/>
      <c r="P16" s="66"/>
      <c r="Q16" s="66"/>
      <c r="R16" s="66"/>
      <c r="T16" s="67"/>
      <c r="U16" s="127"/>
      <c r="V16" s="51"/>
    </row>
    <row r="17" spans="1:22" s="21" customFormat="1">
      <c r="D17" s="52"/>
      <c r="E17" s="68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</row>
    <row r="18" spans="1:22" s="21" customFormat="1"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</row>
    <row r="19" spans="1:22" s="21" customFormat="1"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69"/>
      <c r="T19" s="54"/>
      <c r="U19" s="54"/>
      <c r="V19" s="54"/>
    </row>
    <row r="20" spans="1:22" s="21" customFormat="1">
      <c r="A20" s="282"/>
      <c r="B20" s="282"/>
      <c r="C20" s="282"/>
      <c r="D20" s="282"/>
      <c r="E20" s="282"/>
      <c r="F20" s="282"/>
      <c r="G20" s="282"/>
      <c r="H20" s="282"/>
      <c r="I20" s="282"/>
      <c r="J20" s="282"/>
      <c r="K20" s="282"/>
      <c r="L20" s="282"/>
      <c r="M20" s="282"/>
      <c r="N20" s="282"/>
      <c r="O20" s="282"/>
      <c r="P20" s="282"/>
      <c r="Q20" s="282"/>
      <c r="R20" s="282"/>
      <c r="S20" s="282"/>
      <c r="T20" s="282"/>
      <c r="U20" s="282"/>
      <c r="V20" s="282"/>
    </row>
    <row r="21" spans="1:22" ht="104.25" customHeight="1">
      <c r="A21" s="268" t="s">
        <v>131</v>
      </c>
      <c r="B21" s="268" t="s">
        <v>14</v>
      </c>
      <c r="C21" s="268" t="s">
        <v>39</v>
      </c>
      <c r="D21" s="268" t="s">
        <v>446</v>
      </c>
      <c r="E21" s="268" t="s">
        <v>1063</v>
      </c>
      <c r="F21" s="268" t="s">
        <v>1088</v>
      </c>
      <c r="G21" s="268"/>
      <c r="H21" s="268" t="s">
        <v>1078</v>
      </c>
      <c r="I21" s="268"/>
      <c r="J21" s="268"/>
      <c r="K21" s="268"/>
      <c r="L21" s="268"/>
      <c r="M21" s="268"/>
      <c r="N21" s="268"/>
      <c r="O21" s="268"/>
      <c r="P21" s="268"/>
      <c r="Q21" s="268"/>
      <c r="R21" s="268" t="s">
        <v>447</v>
      </c>
      <c r="S21" s="268"/>
      <c r="T21" s="268" t="s">
        <v>56</v>
      </c>
      <c r="U21" s="268"/>
      <c r="V21" s="268" t="s">
        <v>0</v>
      </c>
    </row>
    <row r="22" spans="1:22" ht="19.5" customHeight="1">
      <c r="A22" s="268"/>
      <c r="B22" s="268"/>
      <c r="C22" s="268"/>
      <c r="D22" s="268"/>
      <c r="E22" s="268"/>
      <c r="F22" s="275" t="s">
        <v>16</v>
      </c>
      <c r="G22" s="275" t="s">
        <v>17</v>
      </c>
      <c r="H22" s="268" t="s">
        <v>3</v>
      </c>
      <c r="I22" s="268"/>
      <c r="J22" s="268" t="s">
        <v>52</v>
      </c>
      <c r="K22" s="268"/>
      <c r="L22" s="268" t="s">
        <v>53</v>
      </c>
      <c r="M22" s="268"/>
      <c r="N22" s="268" t="s">
        <v>54</v>
      </c>
      <c r="O22" s="268"/>
      <c r="P22" s="268" t="s">
        <v>55</v>
      </c>
      <c r="Q22" s="268"/>
      <c r="R22" s="275" t="s">
        <v>16</v>
      </c>
      <c r="S22" s="275" t="s">
        <v>17</v>
      </c>
      <c r="T22" s="268"/>
      <c r="U22" s="268"/>
      <c r="V22" s="268"/>
    </row>
    <row r="23" spans="1:22" ht="17.25" customHeight="1">
      <c r="A23" s="268"/>
      <c r="B23" s="268"/>
      <c r="C23" s="268"/>
      <c r="D23" s="268"/>
      <c r="E23" s="268"/>
      <c r="F23" s="275"/>
      <c r="G23" s="275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75"/>
      <c r="S23" s="275"/>
      <c r="T23" s="268"/>
      <c r="U23" s="268"/>
      <c r="V23" s="268"/>
    </row>
    <row r="24" spans="1:22" ht="72.75" customHeight="1">
      <c r="A24" s="268"/>
      <c r="B24" s="268"/>
      <c r="C24" s="268"/>
      <c r="D24" s="268"/>
      <c r="E24" s="268"/>
      <c r="F24" s="275"/>
      <c r="G24" s="275"/>
      <c r="H24" s="141" t="s">
        <v>6</v>
      </c>
      <c r="I24" s="141" t="s">
        <v>18</v>
      </c>
      <c r="J24" s="141" t="s">
        <v>6</v>
      </c>
      <c r="K24" s="141" t="s">
        <v>18</v>
      </c>
      <c r="L24" s="141" t="s">
        <v>6</v>
      </c>
      <c r="M24" s="141" t="s">
        <v>18</v>
      </c>
      <c r="N24" s="141" t="s">
        <v>6</v>
      </c>
      <c r="O24" s="141" t="s">
        <v>18</v>
      </c>
      <c r="P24" s="141" t="s">
        <v>6</v>
      </c>
      <c r="Q24" s="141" t="s">
        <v>18</v>
      </c>
      <c r="R24" s="275"/>
      <c r="S24" s="275"/>
      <c r="T24" s="141" t="s">
        <v>57</v>
      </c>
      <c r="U24" s="141" t="s">
        <v>1</v>
      </c>
      <c r="V24" s="268"/>
    </row>
    <row r="25" spans="1:22" ht="30" customHeight="1">
      <c r="A25" s="40">
        <v>1</v>
      </c>
      <c r="B25" s="40">
        <v>2</v>
      </c>
      <c r="C25" s="40">
        <v>3</v>
      </c>
      <c r="D25" s="40">
        <v>4</v>
      </c>
      <c r="E25" s="40">
        <v>5</v>
      </c>
      <c r="F25" s="40">
        <v>6</v>
      </c>
      <c r="G25" s="40">
        <v>7</v>
      </c>
      <c r="H25" s="40">
        <v>8</v>
      </c>
      <c r="I25" s="40">
        <v>9</v>
      </c>
      <c r="J25" s="40">
        <v>10</v>
      </c>
      <c r="K25" s="40">
        <v>11</v>
      </c>
      <c r="L25" s="40">
        <v>12</v>
      </c>
      <c r="M25" s="40">
        <v>13</v>
      </c>
      <c r="N25" s="40">
        <v>14</v>
      </c>
      <c r="O25" s="40">
        <v>15</v>
      </c>
      <c r="P25" s="40">
        <v>16</v>
      </c>
      <c r="Q25" s="40">
        <v>17</v>
      </c>
      <c r="R25" s="40">
        <v>18</v>
      </c>
      <c r="S25" s="40">
        <v>19</v>
      </c>
      <c r="T25" s="40">
        <v>20</v>
      </c>
      <c r="U25" s="40">
        <v>21</v>
      </c>
      <c r="V25" s="40">
        <v>22</v>
      </c>
    </row>
    <row r="26" spans="1:22" s="145" customFormat="1" ht="30" customHeight="1">
      <c r="A26" s="163">
        <v>0</v>
      </c>
      <c r="B26" s="164" t="s">
        <v>455</v>
      </c>
      <c r="C26" s="165" t="str">
        <f>C30</f>
        <v>нд</v>
      </c>
      <c r="D26" s="177">
        <f>D27</f>
        <v>0</v>
      </c>
      <c r="E26" s="177">
        <f t="shared" ref="E26:G29" si="0">E27</f>
        <v>0</v>
      </c>
      <c r="F26" s="177" t="s">
        <v>41</v>
      </c>
      <c r="G26" s="177">
        <f t="shared" si="0"/>
        <v>0</v>
      </c>
      <c r="H26" s="177">
        <f>H27</f>
        <v>0</v>
      </c>
      <c r="I26" s="177">
        <f t="shared" ref="I26:Q30" si="1">I27</f>
        <v>0</v>
      </c>
      <c r="J26" s="177">
        <f t="shared" si="1"/>
        <v>0</v>
      </c>
      <c r="K26" s="177">
        <f t="shared" si="1"/>
        <v>0</v>
      </c>
      <c r="L26" s="177">
        <f t="shared" si="1"/>
        <v>0</v>
      </c>
      <c r="M26" s="177">
        <f t="shared" si="1"/>
        <v>0</v>
      </c>
      <c r="N26" s="177">
        <f t="shared" si="1"/>
        <v>0</v>
      </c>
      <c r="O26" s="177">
        <f t="shared" si="1"/>
        <v>0</v>
      </c>
      <c r="P26" s="177">
        <f t="shared" si="1"/>
        <v>0</v>
      </c>
      <c r="Q26" s="177">
        <f t="shared" si="1"/>
        <v>0</v>
      </c>
      <c r="R26" s="9" t="s">
        <v>41</v>
      </c>
      <c r="S26" s="178">
        <f t="shared" ref="S26:T29" si="2">S27</f>
        <v>0</v>
      </c>
      <c r="T26" s="178">
        <f t="shared" si="2"/>
        <v>0</v>
      </c>
      <c r="U26" s="180">
        <f>U27</f>
        <v>1</v>
      </c>
      <c r="V26" s="107" t="s">
        <v>41</v>
      </c>
    </row>
    <row r="27" spans="1:22" s="20" customFormat="1" ht="30" customHeight="1">
      <c r="A27" s="166">
        <v>1</v>
      </c>
      <c r="B27" s="167" t="s">
        <v>470</v>
      </c>
      <c r="C27" s="165" t="str">
        <f>C30</f>
        <v>нд</v>
      </c>
      <c r="D27" s="177">
        <f>D28</f>
        <v>0</v>
      </c>
      <c r="E27" s="177">
        <f t="shared" si="0"/>
        <v>0</v>
      </c>
      <c r="F27" s="177" t="s">
        <v>41</v>
      </c>
      <c r="G27" s="177">
        <f t="shared" si="0"/>
        <v>0</v>
      </c>
      <c r="H27" s="177">
        <f>H28</f>
        <v>0</v>
      </c>
      <c r="I27" s="177">
        <f t="shared" si="1"/>
        <v>0</v>
      </c>
      <c r="J27" s="177">
        <f t="shared" si="1"/>
        <v>0</v>
      </c>
      <c r="K27" s="177">
        <f t="shared" si="1"/>
        <v>0</v>
      </c>
      <c r="L27" s="177">
        <f t="shared" si="1"/>
        <v>0</v>
      </c>
      <c r="M27" s="177">
        <f t="shared" si="1"/>
        <v>0</v>
      </c>
      <c r="N27" s="177">
        <f t="shared" si="1"/>
        <v>0</v>
      </c>
      <c r="O27" s="177">
        <f t="shared" si="1"/>
        <v>0</v>
      </c>
      <c r="P27" s="177">
        <f t="shared" si="1"/>
        <v>0</v>
      </c>
      <c r="Q27" s="177">
        <f t="shared" si="1"/>
        <v>0</v>
      </c>
      <c r="R27" s="9" t="s">
        <v>41</v>
      </c>
      <c r="S27" s="178">
        <f t="shared" si="2"/>
        <v>0</v>
      </c>
      <c r="T27" s="178">
        <f t="shared" si="2"/>
        <v>0</v>
      </c>
      <c r="U27" s="180">
        <f>U28</f>
        <v>1</v>
      </c>
      <c r="V27" s="17" t="s">
        <v>41</v>
      </c>
    </row>
    <row r="28" spans="1:22" s="20" customFormat="1" ht="30" customHeight="1">
      <c r="A28" s="168" t="s">
        <v>48</v>
      </c>
      <c r="B28" s="169" t="s">
        <v>471</v>
      </c>
      <c r="C28" s="165" t="str">
        <f>C30</f>
        <v>нд</v>
      </c>
      <c r="D28" s="177">
        <f>D29</f>
        <v>0</v>
      </c>
      <c r="E28" s="177">
        <f t="shared" si="0"/>
        <v>0</v>
      </c>
      <c r="F28" s="177" t="s">
        <v>41</v>
      </c>
      <c r="G28" s="177">
        <f t="shared" si="0"/>
        <v>0</v>
      </c>
      <c r="H28" s="177">
        <f>H29</f>
        <v>0</v>
      </c>
      <c r="I28" s="177">
        <f t="shared" si="1"/>
        <v>0</v>
      </c>
      <c r="J28" s="177">
        <f t="shared" si="1"/>
        <v>0</v>
      </c>
      <c r="K28" s="177">
        <f t="shared" si="1"/>
        <v>0</v>
      </c>
      <c r="L28" s="177">
        <f t="shared" si="1"/>
        <v>0</v>
      </c>
      <c r="M28" s="177">
        <f t="shared" si="1"/>
        <v>0</v>
      </c>
      <c r="N28" s="177">
        <f t="shared" si="1"/>
        <v>0</v>
      </c>
      <c r="O28" s="177">
        <f t="shared" si="1"/>
        <v>0</v>
      </c>
      <c r="P28" s="177">
        <f t="shared" si="1"/>
        <v>0</v>
      </c>
      <c r="Q28" s="177">
        <f t="shared" si="1"/>
        <v>0</v>
      </c>
      <c r="R28" s="9" t="s">
        <v>41</v>
      </c>
      <c r="S28" s="178">
        <f t="shared" si="2"/>
        <v>0</v>
      </c>
      <c r="T28" s="178">
        <f t="shared" si="2"/>
        <v>0</v>
      </c>
      <c r="U28" s="180">
        <f>U29</f>
        <v>1</v>
      </c>
      <c r="V28" s="17" t="s">
        <v>41</v>
      </c>
    </row>
    <row r="29" spans="1:22" s="20" customFormat="1" ht="38.25" customHeight="1">
      <c r="A29" s="170" t="s">
        <v>244</v>
      </c>
      <c r="B29" s="171" t="s">
        <v>245</v>
      </c>
      <c r="C29" s="165" t="str">
        <f>C30</f>
        <v>нд</v>
      </c>
      <c r="D29" s="177">
        <f>D30</f>
        <v>0</v>
      </c>
      <c r="E29" s="177">
        <f t="shared" si="0"/>
        <v>0</v>
      </c>
      <c r="F29" s="177" t="s">
        <v>41</v>
      </c>
      <c r="G29" s="177">
        <f t="shared" si="0"/>
        <v>0</v>
      </c>
      <c r="H29" s="177">
        <f>H30</f>
        <v>0</v>
      </c>
      <c r="I29" s="177">
        <f t="shared" si="1"/>
        <v>0</v>
      </c>
      <c r="J29" s="177">
        <f t="shared" si="1"/>
        <v>0</v>
      </c>
      <c r="K29" s="177">
        <f t="shared" si="1"/>
        <v>0</v>
      </c>
      <c r="L29" s="177">
        <f t="shared" si="1"/>
        <v>0</v>
      </c>
      <c r="M29" s="177">
        <f t="shared" si="1"/>
        <v>0</v>
      </c>
      <c r="N29" s="177">
        <f t="shared" si="1"/>
        <v>0</v>
      </c>
      <c r="O29" s="177">
        <f t="shared" si="1"/>
        <v>0</v>
      </c>
      <c r="P29" s="177">
        <f t="shared" si="1"/>
        <v>0</v>
      </c>
      <c r="Q29" s="177">
        <f t="shared" si="1"/>
        <v>0</v>
      </c>
      <c r="R29" s="9" t="s">
        <v>41</v>
      </c>
      <c r="S29" s="178">
        <f t="shared" si="2"/>
        <v>0</v>
      </c>
      <c r="T29" s="178">
        <f t="shared" si="2"/>
        <v>0</v>
      </c>
      <c r="U29" s="180">
        <f>U30</f>
        <v>1</v>
      </c>
      <c r="V29" s="17" t="s">
        <v>41</v>
      </c>
    </row>
    <row r="30" spans="1:22" s="20" customFormat="1" ht="41.25" customHeight="1">
      <c r="A30" s="163" t="s">
        <v>249</v>
      </c>
      <c r="B30" s="172" t="s">
        <v>472</v>
      </c>
      <c r="C30" s="173" t="s">
        <v>41</v>
      </c>
      <c r="D30" s="177">
        <v>0</v>
      </c>
      <c r="E30" s="177">
        <f>E31</f>
        <v>0</v>
      </c>
      <c r="F30" s="177" t="s">
        <v>41</v>
      </c>
      <c r="G30" s="177">
        <v>0</v>
      </c>
      <c r="H30" s="177">
        <f t="shared" ref="H30" si="3">H31</f>
        <v>0</v>
      </c>
      <c r="I30" s="177">
        <f t="shared" si="1"/>
        <v>0</v>
      </c>
      <c r="J30" s="177">
        <f t="shared" si="1"/>
        <v>0</v>
      </c>
      <c r="K30" s="177">
        <f t="shared" si="1"/>
        <v>0</v>
      </c>
      <c r="L30" s="177">
        <f t="shared" si="1"/>
        <v>0</v>
      </c>
      <c r="M30" s="177">
        <f t="shared" si="1"/>
        <v>0</v>
      </c>
      <c r="N30" s="177">
        <f t="shared" si="1"/>
        <v>0</v>
      </c>
      <c r="O30" s="177">
        <f t="shared" si="1"/>
        <v>0</v>
      </c>
      <c r="P30" s="177">
        <v>0</v>
      </c>
      <c r="Q30" s="177">
        <f t="shared" si="1"/>
        <v>0</v>
      </c>
      <c r="R30" s="9" t="s">
        <v>41</v>
      </c>
      <c r="S30" s="178">
        <v>0</v>
      </c>
      <c r="T30" s="178">
        <f>T31+T32+T33</f>
        <v>0</v>
      </c>
      <c r="U30" s="188">
        <v>1</v>
      </c>
      <c r="V30" s="17" t="s">
        <v>41</v>
      </c>
    </row>
    <row r="31" spans="1:22" s="20" customFormat="1" ht="51" customHeight="1">
      <c r="A31" s="163" t="s">
        <v>255</v>
      </c>
      <c r="B31" s="252" t="s">
        <v>1070</v>
      </c>
      <c r="C31" s="173" t="s">
        <v>41</v>
      </c>
      <c r="D31" s="250">
        <v>0</v>
      </c>
      <c r="E31" s="250">
        <v>0</v>
      </c>
      <c r="F31" s="186" t="s">
        <v>41</v>
      </c>
      <c r="G31" s="250">
        <v>0</v>
      </c>
      <c r="H31" s="250">
        <v>0</v>
      </c>
      <c r="I31" s="250">
        <v>0</v>
      </c>
      <c r="J31" s="250">
        <v>0</v>
      </c>
      <c r="K31" s="250">
        <v>0</v>
      </c>
      <c r="L31" s="250">
        <v>0</v>
      </c>
      <c r="M31" s="250">
        <v>0</v>
      </c>
      <c r="N31" s="250">
        <v>0</v>
      </c>
      <c r="O31" s="250">
        <v>0</v>
      </c>
      <c r="P31" s="250">
        <v>0</v>
      </c>
      <c r="Q31" s="250">
        <v>0</v>
      </c>
      <c r="R31" s="187" t="s">
        <v>41</v>
      </c>
      <c r="S31" s="251">
        <v>0</v>
      </c>
      <c r="T31" s="251">
        <f t="shared" ref="T31" si="4">D31-I31</f>
        <v>0</v>
      </c>
      <c r="U31" s="188">
        <v>1</v>
      </c>
      <c r="V31" s="189" t="s">
        <v>41</v>
      </c>
    </row>
    <row r="32" spans="1:22" s="20" customFormat="1" ht="59.25" customHeight="1">
      <c r="A32" s="253" t="s">
        <v>1071</v>
      </c>
      <c r="B32" s="254" t="s">
        <v>1072</v>
      </c>
      <c r="C32" s="174" t="s">
        <v>41</v>
      </c>
      <c r="D32" s="138">
        <f>D33</f>
        <v>37.393000000000001</v>
      </c>
      <c r="E32" s="138">
        <v>0</v>
      </c>
      <c r="F32" s="186" t="s">
        <v>41</v>
      </c>
      <c r="G32" s="138">
        <v>0</v>
      </c>
      <c r="H32" s="250">
        <v>0</v>
      </c>
      <c r="I32" s="250">
        <v>0</v>
      </c>
      <c r="J32" s="250">
        <v>0</v>
      </c>
      <c r="K32" s="250">
        <v>0</v>
      </c>
      <c r="L32" s="250">
        <f>L33</f>
        <v>17509178.333333336</v>
      </c>
      <c r="M32" s="250">
        <v>0</v>
      </c>
      <c r="N32" s="250">
        <f>N33</f>
        <v>1465350</v>
      </c>
      <c r="O32" s="250">
        <v>0</v>
      </c>
      <c r="P32" s="138">
        <f>P33</f>
        <v>18314705.833333336</v>
      </c>
      <c r="Q32" s="250">
        <v>0</v>
      </c>
      <c r="R32" s="187" t="s">
        <v>41</v>
      </c>
      <c r="S32" s="251">
        <v>0</v>
      </c>
      <c r="T32" s="251">
        <v>0</v>
      </c>
      <c r="U32" s="188">
        <v>1</v>
      </c>
      <c r="V32" s="189" t="s">
        <v>41</v>
      </c>
    </row>
    <row r="33" spans="1:22" ht="31.5">
      <c r="A33" s="256" t="s">
        <v>1075</v>
      </c>
      <c r="B33" s="255" t="s">
        <v>1073</v>
      </c>
      <c r="C33" s="174" t="s">
        <v>1074</v>
      </c>
      <c r="D33" s="174">
        <v>37.393000000000001</v>
      </c>
      <c r="E33" s="174">
        <v>0</v>
      </c>
      <c r="F33" s="186" t="s">
        <v>41</v>
      </c>
      <c r="G33" s="174">
        <v>0</v>
      </c>
      <c r="H33" s="250">
        <v>0</v>
      </c>
      <c r="I33" s="250">
        <v>0</v>
      </c>
      <c r="J33" s="250">
        <v>0</v>
      </c>
      <c r="K33" s="250">
        <v>0</v>
      </c>
      <c r="L33" s="9">
        <f>21011014/1.2</f>
        <v>17509178.333333336</v>
      </c>
      <c r="M33" s="250">
        <v>0</v>
      </c>
      <c r="N33" s="259">
        <f>1758420/1.2</f>
        <v>1465350</v>
      </c>
      <c r="O33" s="250">
        <v>0</v>
      </c>
      <c r="P33" s="119">
        <f>21977647/1.2</f>
        <v>18314705.833333336</v>
      </c>
      <c r="Q33" s="250">
        <v>0</v>
      </c>
      <c r="R33" s="187" t="s">
        <v>41</v>
      </c>
      <c r="S33" s="251">
        <v>0</v>
      </c>
      <c r="T33" s="251">
        <v>0</v>
      </c>
      <c r="U33" s="188">
        <v>1</v>
      </c>
      <c r="V33" s="189" t="s">
        <v>41</v>
      </c>
    </row>
    <row r="34" spans="1:22"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71"/>
    </row>
    <row r="35" spans="1:22"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71"/>
    </row>
    <row r="36" spans="1:22"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71"/>
    </row>
    <row r="37" spans="1:22">
      <c r="C37" s="28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71"/>
    </row>
    <row r="38" spans="1:22"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71"/>
    </row>
    <row r="39" spans="1:22"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71"/>
    </row>
    <row r="40" spans="1:22"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71"/>
    </row>
    <row r="43" spans="1:22"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56"/>
    </row>
    <row r="44" spans="1:22"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56"/>
    </row>
    <row r="45" spans="1:22"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56"/>
    </row>
    <row r="46" spans="1:22"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56"/>
    </row>
    <row r="47" spans="1:22"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56"/>
    </row>
    <row r="48" spans="1:22">
      <c r="D48" s="72"/>
      <c r="E48" s="72"/>
      <c r="F48" s="72"/>
      <c r="G48" s="72"/>
      <c r="H48" s="73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56"/>
    </row>
    <row r="49" spans="4:21"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56"/>
    </row>
    <row r="52" spans="4:21"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</row>
    <row r="53" spans="4:21"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</row>
    <row r="55" spans="4:21"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</row>
    <row r="56" spans="4:21"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</row>
  </sheetData>
  <customSheetViews>
    <customSheetView guid="{7DEB5728-2FB9-407E-AD51-935C096482A6}" scale="60" showPageBreaks="1" printArea="1" showAutoFilter="1" hiddenRows="1" showRuler="0" topLeftCell="D462">
      <selection activeCell="Q562" sqref="Q562"/>
      <rowBreaks count="1" manualBreakCount="1">
        <brk id="724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1"/>
      <headerFooter alignWithMargins="0"/>
      <autoFilter ref="A25:AF647" xr:uid="{693566B3-39D0-4FDF-AB34-C0DFCE2CDCB5}"/>
    </customSheetView>
    <customSheetView guid="{8F1D26EC-2A17-448C-B03E-3E3FACB015C6}" scale="70" showAutoFilter="1" showRuler="0" topLeftCell="A16">
      <pane xSplit="3" ySplit="16" topLeftCell="E622" activePane="bottomRight" state="frozen"/>
      <selection pane="bottomRight" activeCell="R682" sqref="R682"/>
      <rowBreaks count="1" manualBreakCount="1">
        <brk id="824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2"/>
      <headerFooter alignWithMargins="0"/>
      <autoFilter ref="A24:AF697" xr:uid="{AEED6403-530A-4462-8A79-C212029A17EC}"/>
    </customSheetView>
    <customSheetView guid="{86ABB103-B007-4CE7-BE9F-F4EED57FA42A}" scale="70" showPageBreaks="1" printArea="1" showAutoFilter="1" hiddenRows="1" showRuler="0">
      <selection activeCell="A8" sqref="A8:V8"/>
      <rowBreaks count="1" manualBreakCount="1">
        <brk id="763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3"/>
      <headerFooter alignWithMargins="0"/>
      <autoFilter ref="A24:AF636" xr:uid="{E2ED4096-D4CD-4961-83A6-06FDF3B1B07E}"/>
    </customSheetView>
    <customSheetView guid="{2B944529-4431-4AE3-A585-21D645644E2B}" scale="70" filter="1" showAutoFilter="1" showRuler="0" topLeftCell="A16">
      <pane xSplit="3" ySplit="15" topLeftCell="D32" activePane="bottomRight" state="frozen"/>
      <selection pane="bottomRight" activeCell="E581" activeCellId="1" sqref="I581 E581"/>
      <rowBreaks count="1" manualBreakCount="1">
        <brk id="779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4"/>
      <headerFooter alignWithMargins="0"/>
      <autoFilter ref="A24:AF636" xr:uid="{2F195612-F175-4BB7-A5A9-EA7877402CF4}">
        <filterColumn colId="2">
          <filters>
            <filter val="G_inf11"/>
            <filter val="G_inf12"/>
          </filters>
        </filterColumn>
      </autoFilter>
    </customSheetView>
    <customSheetView guid="{BC4BEA76-2C25-43DA-92FE-F6396D174A29}" scale="55" printArea="1" showAutoFilter="1" hiddenRows="1" showRuler="0" topLeftCell="A19">
      <pane xSplit="3" ySplit="12" topLeftCell="D699" activePane="bottomRight" state="frozen"/>
      <selection pane="bottomRight" activeCell="AA720" sqref="AA720"/>
      <rowBreaks count="1" manualBreakCount="1">
        <brk id="687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5"/>
      <headerFooter alignWithMargins="0"/>
      <autoFilter ref="A24:Y718" xr:uid="{C72FF588-F25C-40B3-8B48-C889047F492F}"/>
    </customSheetView>
    <customSheetView guid="{68608AB4-99AC-4E4C-A27D-0DD29BE6EC94}" scale="68" showPageBreaks="1" printArea="1" showAutoFilter="1" view="pageBreakPreview" showRuler="0" topLeftCell="A285">
      <selection activeCell="T290" sqref="T290"/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6"/>
      <headerFooter alignWithMargins="0"/>
      <autoFilter ref="A24:AJ647" xr:uid="{FB0DAF0C-CD5E-46D1-87AF-2FEED978A649}"/>
    </customSheetView>
    <customSheetView guid="{74CE0FEA-305F-4C35-BF60-A17DA60785C5}" scale="68" showPageBreaks="1" printArea="1" showAutoFilter="1" view="pageBreakPreview" showRuler="0" topLeftCell="A19">
      <pane xSplit="2" ySplit="7" topLeftCell="C26" activePane="bottomRight" state="frozen"/>
      <selection pane="bottomRight" activeCell="A473" sqref="A473:XFD473"/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7"/>
      <headerFooter alignWithMargins="0"/>
      <autoFilter ref="A25:AJ491" xr:uid="{3FBD313D-9EA8-4ED9-A28A-9739E9A557F2}"/>
    </customSheetView>
    <customSheetView guid="{D8D3CB24-28FF-45A0-9EF1-8CE95ADC0FB4}" scale="70" printArea="1" showAutoFilter="1" hiddenRows="1" showRuler="0" topLeftCell="A16">
      <pane xSplit="3" ySplit="10" topLeftCell="G26" activePane="bottomRight" state="frozen"/>
      <selection pane="bottomRight" activeCell="M586" sqref="M586"/>
      <rowBreaks count="1" manualBreakCount="1">
        <brk id="779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8"/>
      <headerFooter alignWithMargins="0"/>
      <autoFilter ref="A24:AF636" xr:uid="{001C9A99-91CB-4BA9-948E-4023E3E5358C}"/>
    </customSheetView>
    <customSheetView guid="{14462373-8022-4232-9A5A-0293BFE95EF6}" scale="70" showPageBreaks="1" printArea="1" showAutoFilter="1" hiddenRows="1" hiddenColumns="1" showRuler="0">
      <selection activeCell="S32" sqref="S32"/>
      <rowBreaks count="1" manualBreakCount="1">
        <brk id="762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9"/>
      <headerFooter alignWithMargins="0"/>
      <autoFilter ref="A24:AF636" xr:uid="{43B22B7C-6F33-4E10-92D4-1A965BEDB45A}"/>
    </customSheetView>
    <customSheetView guid="{A7B02568-F1C7-42ED-9B48-AABC97950C38}" scale="50" showPageBreaks="1" printArea="1" showAutoFilter="1" hiddenRows="1" showRuler="0" topLeftCell="A20">
      <pane xSplit="3" ySplit="13" topLeftCell="D727" activePane="bottomRight" state="frozen"/>
      <selection pane="bottomRight" activeCell="U729" sqref="U729"/>
      <rowBreaks count="1" manualBreakCount="1">
        <brk id="964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10"/>
      <headerFooter alignWithMargins="0"/>
      <autoFilter ref="A25:AF733" xr:uid="{B69842D0-51E7-4709-A2C6-44739B24D4AA}"/>
    </customSheetView>
    <customSheetView guid="{3902BEF4-66C6-44A2-871B-914527DC583C}" scale="55" showAutoFilter="1" hiddenRows="1" showRuler="0" topLeftCell="A18">
      <pane xSplit="3" ySplit="9" topLeftCell="D219" activePane="bottomRight" state="frozen"/>
      <selection pane="bottomRight" activeCell="A230" sqref="A230:XFD230"/>
      <rowBreaks count="1" manualBreakCount="1">
        <brk id="933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11"/>
      <headerFooter alignWithMargins="0"/>
      <autoFilter ref="A25:AF828" xr:uid="{7758B58C-3E8A-4073-927E-5F22696D4553}"/>
    </customSheetView>
    <customSheetView guid="{331B88AC-E2A5-46CF-A00A-B330F6581491}" scale="55" showAutoFilter="1" showRuler="0" topLeftCell="A21">
      <pane xSplit="3" ySplit="5" topLeftCell="D1198" activePane="bottomRight" state="frozen"/>
      <selection pane="bottomRight" activeCell="C1194" sqref="C1194"/>
      <rowBreaks count="1" manualBreakCount="1">
        <brk id="1407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12"/>
      <headerFooter alignWithMargins="0"/>
      <autoFilter ref="A25:AF1302" xr:uid="{AE8CB361-27E2-4F81-9ABE-84FEDA746672}"/>
    </customSheetView>
    <customSheetView guid="{48A60FB0-9A73-41A3-99DB-17520660C91A}" scale="55" showPageBreaks="1" printArea="1" showAutoFilter="1" showRuler="0" topLeftCell="A21">
      <pane xSplit="3" ySplit="5" topLeftCell="D1198" activePane="bottomRight" state="frozen"/>
      <selection pane="bottomRight" activeCell="C1194" sqref="C1194"/>
      <rowBreaks count="1" manualBreakCount="1">
        <brk id="1407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13"/>
      <headerFooter alignWithMargins="0"/>
      <autoFilter ref="A25:AF1302" xr:uid="{DB136F75-8778-4F29-810B-0583A6801776}"/>
    </customSheetView>
    <customSheetView guid="{DAC231B9-ECB4-49BA-ACD3-68C6025473BB}" scale="55" showAutoFilter="1" hiddenRows="1" showRuler="0" topLeftCell="A16">
      <pane xSplit="3" ySplit="11" topLeftCell="S241" activePane="bottomRight" state="frozen"/>
      <selection pane="bottomRight" activeCell="A245" sqref="A245:XFD245"/>
      <rowBreaks count="1" manualBreakCount="1">
        <brk id="1145" max="34" man="1"/>
      </rowBreaks>
      <pageMargins left="0.51181102362204722" right="0.11811023622047245" top="0.15748031496062992" bottom="0.15748031496062992" header="0.31496062992125984" footer="0.31496062992125984"/>
      <pageSetup paperSize="8" scale="32" fitToWidth="2" fitToHeight="0" orientation="landscape" r:id="rId14"/>
      <headerFooter alignWithMargins="0"/>
      <autoFilter ref="A25:AF1066" xr:uid="{32449103-7A90-4A56-BC7B-EF2259B30263}"/>
    </customSheetView>
  </customSheetViews>
  <mergeCells count="28">
    <mergeCell ref="A13:V13"/>
    <mergeCell ref="A14:V14"/>
    <mergeCell ref="A20:V20"/>
    <mergeCell ref="A21:A24"/>
    <mergeCell ref="T21:U23"/>
    <mergeCell ref="B21:B24"/>
    <mergeCell ref="V21:V24"/>
    <mergeCell ref="F21:G21"/>
    <mergeCell ref="R21:S21"/>
    <mergeCell ref="F22:F24"/>
    <mergeCell ref="G22:G24"/>
    <mergeCell ref="R22:R24"/>
    <mergeCell ref="S22:S24"/>
    <mergeCell ref="C21:C24"/>
    <mergeCell ref="D21:D24"/>
    <mergeCell ref="E21:E24"/>
    <mergeCell ref="A12:V12"/>
    <mergeCell ref="A4:V4"/>
    <mergeCell ref="A7:V7"/>
    <mergeCell ref="A10:V10"/>
    <mergeCell ref="A5:V5"/>
    <mergeCell ref="A8:V8"/>
    <mergeCell ref="H21:Q21"/>
    <mergeCell ref="H22:I23"/>
    <mergeCell ref="J22:K23"/>
    <mergeCell ref="L22:M23"/>
    <mergeCell ref="N22:O23"/>
    <mergeCell ref="P22:Q23"/>
  </mergeCells>
  <phoneticPr fontId="98" type="noConversion"/>
  <conditionalFormatting sqref="D52:U53">
    <cfRule type="cellIs" dxfId="3" priority="936" operator="notEqual">
      <formula>0</formula>
    </cfRule>
  </conditionalFormatting>
  <conditionalFormatting sqref="D43:U49">
    <cfRule type="cellIs" dxfId="2" priority="935" operator="notEqual">
      <formula>0</formula>
    </cfRule>
  </conditionalFormatting>
  <conditionalFormatting sqref="A43:XFD52">
    <cfRule type="cellIs" dxfId="1" priority="561" operator="greaterThan">
      <formula>0</formula>
    </cfRule>
  </conditionalFormatting>
  <pageMargins left="0.51181102362204722" right="0.11811023622047245" top="0.15748031496062992" bottom="0.15748031496062992" header="0.31496062992125984" footer="0.31496062992125984"/>
  <pageSetup paperSize="8" scale="30" fitToHeight="0" orientation="landscape" r:id="rId15"/>
  <headerFooter alignWithMargins="0"/>
  <rowBreaks count="1" manualBreakCount="1">
    <brk id="111" max="3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outlinePr summaryBelow="0"/>
    <pageSetUpPr fitToPage="1"/>
  </sheetPr>
  <dimension ref="A1:CK33"/>
  <sheetViews>
    <sheetView showRuler="0" topLeftCell="A17" zoomScale="70" zoomScaleNormal="70" zoomScaleSheetLayoutView="68" workbookViewId="0">
      <selection activeCell="N23" sqref="N23:T23"/>
    </sheetView>
  </sheetViews>
  <sheetFormatPr defaultColWidth="9" defaultRowHeight="15.75"/>
  <cols>
    <col min="1" max="1" width="12.75" style="2" customWidth="1"/>
    <col min="2" max="2" width="65.5" style="8" customWidth="1"/>
    <col min="3" max="3" width="22.125" style="14" customWidth="1"/>
    <col min="4" max="4" width="20.75" style="2" customWidth="1"/>
    <col min="5" max="10" width="9.5" style="2" customWidth="1"/>
    <col min="11" max="11" width="11.125" style="14" customWidth="1"/>
    <col min="12" max="16" width="9.5" style="14" customWidth="1"/>
    <col min="17" max="17" width="15.5" style="24" customWidth="1"/>
    <col min="18" max="24" width="9.5" style="14" customWidth="1"/>
    <col min="25" max="25" width="9.5" style="59" customWidth="1"/>
    <col min="26" max="29" width="9.5" style="14" customWidth="1"/>
    <col min="30" max="42" width="9.5" style="2" customWidth="1"/>
    <col min="43" max="43" width="12.875" style="2" customWidth="1"/>
    <col min="44" max="61" width="9.5" style="2" customWidth="1"/>
    <col min="62" max="62" width="13.375" style="2" customWidth="1"/>
    <col min="63" max="84" width="9.5" style="2" customWidth="1"/>
    <col min="85" max="87" width="12.5" style="2" customWidth="1"/>
    <col min="88" max="88" width="14.875" style="2" customWidth="1"/>
    <col min="89" max="89" width="56.625" style="19" customWidth="1"/>
    <col min="90" max="16384" width="9" style="2"/>
  </cols>
  <sheetData>
    <row r="1" spans="1:89" s="11" customFormat="1">
      <c r="B1" s="37"/>
      <c r="C1" s="16"/>
      <c r="Q1" s="44"/>
      <c r="AN1" s="13"/>
      <c r="AQ1" s="97"/>
      <c r="AR1" s="97"/>
      <c r="CK1" s="99" t="s">
        <v>5</v>
      </c>
    </row>
    <row r="2" spans="1:89" s="11" customFormat="1">
      <c r="B2" s="37"/>
      <c r="C2" s="16"/>
      <c r="Q2" s="44"/>
      <c r="AN2" s="13"/>
      <c r="AQ2" s="13"/>
      <c r="AR2" s="13"/>
      <c r="CK2" s="45" t="s">
        <v>2</v>
      </c>
    </row>
    <row r="3" spans="1:89" s="11" customFormat="1">
      <c r="B3" s="37"/>
      <c r="C3" s="16"/>
      <c r="Q3" s="44"/>
      <c r="AN3" s="13"/>
      <c r="AQ3" s="13"/>
      <c r="AR3" s="13"/>
      <c r="CK3" s="45" t="s">
        <v>59</v>
      </c>
    </row>
    <row r="4" spans="1:89" s="11" customFormat="1">
      <c r="A4" s="270" t="s">
        <v>68</v>
      </c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70"/>
      <c r="X4" s="270"/>
      <c r="Y4" s="270"/>
      <c r="Z4" s="270"/>
      <c r="AA4" s="270"/>
      <c r="AB4" s="270"/>
      <c r="AC4" s="270"/>
      <c r="AD4" s="270"/>
      <c r="AE4" s="270"/>
      <c r="AF4" s="270"/>
      <c r="AG4" s="270"/>
      <c r="AH4" s="270"/>
      <c r="AI4" s="270"/>
      <c r="AJ4" s="270"/>
      <c r="AK4" s="270"/>
      <c r="AL4" s="270"/>
      <c r="AM4" s="270"/>
      <c r="AN4" s="270"/>
      <c r="AO4" s="270"/>
      <c r="AP4" s="270"/>
      <c r="AQ4" s="270"/>
      <c r="AR4" s="121"/>
      <c r="CK4" s="45"/>
    </row>
    <row r="5" spans="1:89" s="11" customFormat="1" ht="18.75" customHeight="1">
      <c r="A5" s="271" t="s">
        <v>1087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122"/>
      <c r="CK5" s="45"/>
    </row>
    <row r="6" spans="1:89" s="11" customFormat="1">
      <c r="A6" s="121"/>
      <c r="B6" s="122"/>
      <c r="C6" s="16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00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CK6" s="45"/>
    </row>
    <row r="7" spans="1:89" s="11" customFormat="1" ht="18.75" customHeight="1">
      <c r="A7" s="271" t="s">
        <v>1045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122"/>
      <c r="CK7" s="45"/>
    </row>
    <row r="8" spans="1:89" s="11" customFormat="1">
      <c r="A8" s="269" t="s">
        <v>69</v>
      </c>
      <c r="B8" s="269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69"/>
      <c r="W8" s="269"/>
      <c r="X8" s="269"/>
      <c r="Y8" s="269"/>
      <c r="Z8" s="269"/>
      <c r="AA8" s="269"/>
      <c r="AB8" s="269"/>
      <c r="AC8" s="269"/>
      <c r="AD8" s="269"/>
      <c r="AE8" s="269"/>
      <c r="AF8" s="269"/>
      <c r="AG8" s="269"/>
      <c r="AH8" s="269"/>
      <c r="AI8" s="269"/>
      <c r="AJ8" s="269"/>
      <c r="AK8" s="269"/>
      <c r="AL8" s="269"/>
      <c r="AM8" s="269"/>
      <c r="AN8" s="269"/>
      <c r="AO8" s="269"/>
      <c r="AP8" s="269"/>
      <c r="AQ8" s="269"/>
      <c r="AR8" s="124"/>
      <c r="CK8" s="45"/>
    </row>
    <row r="9" spans="1:89" s="11" customFormat="1">
      <c r="A9" s="124"/>
      <c r="B9" s="39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46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CK9" s="45"/>
    </row>
    <row r="10" spans="1:89" s="11" customFormat="1">
      <c r="A10" s="272" t="s">
        <v>1085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  <c r="AM10" s="272"/>
      <c r="AN10" s="272"/>
      <c r="AO10" s="272"/>
      <c r="AP10" s="272"/>
      <c r="AQ10" s="272"/>
      <c r="AR10" s="123"/>
      <c r="CK10" s="45"/>
    </row>
    <row r="11" spans="1:89" s="11" customFormat="1">
      <c r="B11" s="37"/>
      <c r="C11" s="16"/>
      <c r="Q11" s="44"/>
      <c r="AD11" s="13"/>
      <c r="CK11" s="45"/>
    </row>
    <row r="12" spans="1:89" s="11" customFormat="1">
      <c r="A12" s="269" t="s">
        <v>1061</v>
      </c>
      <c r="B12" s="269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  <c r="V12" s="269"/>
      <c r="W12" s="269"/>
      <c r="X12" s="269"/>
      <c r="Y12" s="269"/>
      <c r="Z12" s="269"/>
      <c r="AA12" s="269"/>
      <c r="AB12" s="269"/>
      <c r="AC12" s="269"/>
      <c r="AD12" s="269"/>
      <c r="AE12" s="269"/>
      <c r="AF12" s="269"/>
      <c r="AG12" s="269"/>
      <c r="AH12" s="269"/>
      <c r="AI12" s="269"/>
      <c r="AJ12" s="269"/>
      <c r="AK12" s="269"/>
      <c r="AL12" s="269"/>
      <c r="AM12" s="269"/>
      <c r="AN12" s="269"/>
      <c r="AO12" s="269"/>
      <c r="AP12" s="269"/>
      <c r="AQ12" s="269"/>
      <c r="AR12" s="124"/>
      <c r="CK12" s="45"/>
    </row>
    <row r="13" spans="1:89" s="11" customFormat="1">
      <c r="A13" s="269" t="s">
        <v>439</v>
      </c>
      <c r="B13" s="269"/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69"/>
      <c r="AC13" s="269"/>
      <c r="AD13" s="269"/>
      <c r="AE13" s="269"/>
      <c r="AF13" s="269"/>
      <c r="AG13" s="269"/>
      <c r="AH13" s="269"/>
      <c r="AI13" s="269"/>
      <c r="AJ13" s="269"/>
      <c r="AK13" s="269"/>
      <c r="AL13" s="269"/>
      <c r="AM13" s="269"/>
      <c r="AN13" s="269"/>
      <c r="AO13" s="269"/>
      <c r="AP13" s="269"/>
      <c r="AQ13" s="269"/>
      <c r="AR13" s="124"/>
      <c r="CK13" s="45"/>
    </row>
    <row r="14" spans="1:89">
      <c r="O14" s="43"/>
      <c r="P14" s="43"/>
      <c r="R14" s="43"/>
      <c r="S14" s="43"/>
      <c r="T14" s="43"/>
      <c r="U14" s="43"/>
      <c r="V14" s="43"/>
      <c r="W14" s="43"/>
      <c r="Y14" s="57"/>
      <c r="Z14" s="123"/>
      <c r="AA14" s="75"/>
      <c r="AB14" s="75"/>
    </row>
    <row r="15" spans="1:89" s="1" customFormat="1" ht="18.75" customHeight="1">
      <c r="B15" s="20"/>
      <c r="C15" s="111"/>
      <c r="D15" s="108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110"/>
    </row>
    <row r="16" spans="1:89" s="1" customFormat="1">
      <c r="B16" s="20"/>
      <c r="C16" s="11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112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110"/>
    </row>
    <row r="17" spans="1:89" s="1" customFormat="1">
      <c r="B17" s="20"/>
      <c r="C17" s="11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110"/>
    </row>
    <row r="18" spans="1:89">
      <c r="D18" s="27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</row>
    <row r="19" spans="1:89">
      <c r="A19" s="305"/>
      <c r="B19" s="305"/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5"/>
      <c r="AI19" s="305"/>
      <c r="AJ19" s="305"/>
      <c r="AK19" s="305"/>
      <c r="AL19" s="305"/>
      <c r="AM19" s="305"/>
      <c r="AN19" s="305"/>
      <c r="AO19" s="305"/>
      <c r="AP19" s="305"/>
      <c r="AQ19" s="305"/>
      <c r="AR19" s="128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</row>
    <row r="20" spans="1:89" ht="18.75" customHeight="1">
      <c r="A20" s="292" t="s">
        <v>131</v>
      </c>
      <c r="B20" s="295" t="s">
        <v>19</v>
      </c>
      <c r="C20" s="295" t="s">
        <v>39</v>
      </c>
      <c r="D20" s="292" t="s">
        <v>51</v>
      </c>
      <c r="E20" s="306" t="s">
        <v>1079</v>
      </c>
      <c r="F20" s="306"/>
      <c r="G20" s="306"/>
      <c r="H20" s="306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306"/>
      <c r="Z20" s="306"/>
      <c r="AA20" s="306"/>
      <c r="AB20" s="306"/>
      <c r="AC20" s="306"/>
      <c r="AD20" s="306"/>
      <c r="AE20" s="306"/>
      <c r="AF20" s="306"/>
      <c r="AG20" s="306"/>
      <c r="AH20" s="306"/>
      <c r="AI20" s="306"/>
      <c r="AJ20" s="306"/>
      <c r="AK20" s="306"/>
      <c r="AL20" s="306"/>
      <c r="AM20" s="306"/>
      <c r="AN20" s="306"/>
      <c r="AO20" s="306"/>
      <c r="AP20" s="306"/>
      <c r="AQ20" s="306"/>
      <c r="AR20" s="306"/>
      <c r="AS20" s="306"/>
      <c r="AT20" s="306"/>
      <c r="AU20" s="306"/>
      <c r="AV20" s="306"/>
      <c r="AW20" s="306"/>
      <c r="AX20" s="306"/>
      <c r="AY20" s="306"/>
      <c r="AZ20" s="306"/>
      <c r="BA20" s="306"/>
      <c r="BB20" s="306"/>
      <c r="BC20" s="306"/>
      <c r="BD20" s="306"/>
      <c r="BE20" s="306"/>
      <c r="BF20" s="306"/>
      <c r="BG20" s="306"/>
      <c r="BH20" s="306"/>
      <c r="BI20" s="306"/>
      <c r="BJ20" s="306"/>
      <c r="BK20" s="306"/>
      <c r="BL20" s="306"/>
      <c r="BM20" s="306"/>
      <c r="BN20" s="306"/>
      <c r="BO20" s="306"/>
      <c r="BP20" s="306"/>
      <c r="BQ20" s="306"/>
      <c r="BR20" s="306"/>
      <c r="BS20" s="306"/>
      <c r="BT20" s="306"/>
      <c r="BU20" s="306"/>
      <c r="BV20" s="306"/>
      <c r="BW20" s="306"/>
      <c r="BX20" s="306"/>
      <c r="BY20" s="306"/>
      <c r="BZ20" s="306"/>
      <c r="CA20" s="306"/>
      <c r="CB20" s="306"/>
      <c r="CC20" s="306"/>
      <c r="CD20" s="306"/>
      <c r="CE20" s="306"/>
      <c r="CF20" s="306"/>
      <c r="CG20" s="296" t="s">
        <v>448</v>
      </c>
      <c r="CH20" s="297"/>
      <c r="CI20" s="297"/>
      <c r="CJ20" s="298"/>
      <c r="CK20" s="289" t="s">
        <v>0</v>
      </c>
    </row>
    <row r="21" spans="1:89" ht="43.5" customHeight="1">
      <c r="A21" s="293"/>
      <c r="B21" s="295"/>
      <c r="C21" s="295"/>
      <c r="D21" s="293"/>
      <c r="E21" s="283" t="s">
        <v>6</v>
      </c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284"/>
      <c r="U21" s="284"/>
      <c r="V21" s="284"/>
      <c r="W21" s="284"/>
      <c r="X21" s="284"/>
      <c r="Y21" s="284"/>
      <c r="Z21" s="284"/>
      <c r="AA21" s="284"/>
      <c r="AB21" s="284"/>
      <c r="AC21" s="284"/>
      <c r="AD21" s="284"/>
      <c r="AE21" s="284"/>
      <c r="AF21" s="284"/>
      <c r="AG21" s="284"/>
      <c r="AH21" s="284"/>
      <c r="AI21" s="284"/>
      <c r="AJ21" s="284"/>
      <c r="AK21" s="284"/>
      <c r="AL21" s="284"/>
      <c r="AM21" s="284"/>
      <c r="AN21" s="284"/>
      <c r="AO21" s="284"/>
      <c r="AP21" s="284"/>
      <c r="AQ21" s="284"/>
      <c r="AR21" s="285"/>
      <c r="AS21" s="283" t="s">
        <v>7</v>
      </c>
      <c r="AT21" s="284"/>
      <c r="AU21" s="284"/>
      <c r="AV21" s="284"/>
      <c r="AW21" s="284"/>
      <c r="AX21" s="284"/>
      <c r="AY21" s="284"/>
      <c r="AZ21" s="284"/>
      <c r="BA21" s="284"/>
      <c r="BB21" s="284"/>
      <c r="BC21" s="284"/>
      <c r="BD21" s="284"/>
      <c r="BE21" s="284"/>
      <c r="BF21" s="284"/>
      <c r="BG21" s="284"/>
      <c r="BH21" s="284"/>
      <c r="BI21" s="284"/>
      <c r="BJ21" s="284"/>
      <c r="BK21" s="284"/>
      <c r="BL21" s="284"/>
      <c r="BM21" s="284"/>
      <c r="BN21" s="284"/>
      <c r="BO21" s="284"/>
      <c r="BP21" s="284"/>
      <c r="BQ21" s="284"/>
      <c r="BR21" s="284"/>
      <c r="BS21" s="284"/>
      <c r="BT21" s="284"/>
      <c r="BU21" s="284"/>
      <c r="BV21" s="284"/>
      <c r="BW21" s="284"/>
      <c r="BX21" s="284"/>
      <c r="BY21" s="284"/>
      <c r="BZ21" s="284"/>
      <c r="CA21" s="284"/>
      <c r="CB21" s="284"/>
      <c r="CC21" s="284"/>
      <c r="CD21" s="284"/>
      <c r="CE21" s="284"/>
      <c r="CF21" s="285"/>
      <c r="CG21" s="299"/>
      <c r="CH21" s="300"/>
      <c r="CI21" s="300"/>
      <c r="CJ21" s="301"/>
      <c r="CK21" s="290"/>
    </row>
    <row r="22" spans="1:89" ht="26.25" customHeight="1">
      <c r="A22" s="293"/>
      <c r="B22" s="295"/>
      <c r="C22" s="295"/>
      <c r="D22" s="293"/>
      <c r="E22" s="286" t="s">
        <v>3</v>
      </c>
      <c r="F22" s="287"/>
      <c r="G22" s="287"/>
      <c r="H22" s="287"/>
      <c r="I22" s="287"/>
      <c r="J22" s="287"/>
      <c r="K22" s="287"/>
      <c r="L22" s="288"/>
      <c r="M22" s="286" t="s">
        <v>13</v>
      </c>
      <c r="N22" s="287"/>
      <c r="O22" s="287"/>
      <c r="P22" s="287"/>
      <c r="Q22" s="287"/>
      <c r="R22" s="287"/>
      <c r="S22" s="287"/>
      <c r="T22" s="288"/>
      <c r="U22" s="286" t="s">
        <v>8</v>
      </c>
      <c r="V22" s="287"/>
      <c r="W22" s="287"/>
      <c r="X22" s="287"/>
      <c r="Y22" s="287"/>
      <c r="Z22" s="287"/>
      <c r="AA22" s="287"/>
      <c r="AB22" s="288"/>
      <c r="AC22" s="286" t="s">
        <v>27</v>
      </c>
      <c r="AD22" s="287"/>
      <c r="AE22" s="287"/>
      <c r="AF22" s="287"/>
      <c r="AG22" s="287"/>
      <c r="AH22" s="287"/>
      <c r="AI22" s="287"/>
      <c r="AJ22" s="288"/>
      <c r="AK22" s="283" t="s">
        <v>10</v>
      </c>
      <c r="AL22" s="284"/>
      <c r="AM22" s="284"/>
      <c r="AN22" s="284"/>
      <c r="AO22" s="284"/>
      <c r="AP22" s="284"/>
      <c r="AQ22" s="284"/>
      <c r="AR22" s="285"/>
      <c r="AS22" s="286" t="s">
        <v>3</v>
      </c>
      <c r="AT22" s="287"/>
      <c r="AU22" s="287"/>
      <c r="AV22" s="287"/>
      <c r="AW22" s="287"/>
      <c r="AX22" s="287"/>
      <c r="AY22" s="287"/>
      <c r="AZ22" s="288"/>
      <c r="BA22" s="286" t="s">
        <v>13</v>
      </c>
      <c r="BB22" s="287"/>
      <c r="BC22" s="287"/>
      <c r="BD22" s="287"/>
      <c r="BE22" s="287"/>
      <c r="BF22" s="287"/>
      <c r="BG22" s="287"/>
      <c r="BH22" s="288"/>
      <c r="BI22" s="286" t="s">
        <v>8</v>
      </c>
      <c r="BJ22" s="287"/>
      <c r="BK22" s="287"/>
      <c r="BL22" s="287"/>
      <c r="BM22" s="287"/>
      <c r="BN22" s="287"/>
      <c r="BO22" s="287"/>
      <c r="BP22" s="288"/>
      <c r="BQ22" s="286" t="s">
        <v>27</v>
      </c>
      <c r="BR22" s="287"/>
      <c r="BS22" s="287"/>
      <c r="BT22" s="287"/>
      <c r="BU22" s="287"/>
      <c r="BV22" s="287"/>
      <c r="BW22" s="287"/>
      <c r="BX22" s="288"/>
      <c r="BY22" s="283" t="s">
        <v>10</v>
      </c>
      <c r="BZ22" s="284"/>
      <c r="CA22" s="284"/>
      <c r="CB22" s="284"/>
      <c r="CC22" s="284"/>
      <c r="CD22" s="284"/>
      <c r="CE22" s="284"/>
      <c r="CF22" s="285"/>
      <c r="CG22" s="302"/>
      <c r="CH22" s="303"/>
      <c r="CI22" s="303"/>
      <c r="CJ22" s="304"/>
      <c r="CK22" s="290"/>
    </row>
    <row r="23" spans="1:89" ht="84.75" customHeight="1">
      <c r="A23" s="293"/>
      <c r="B23" s="295"/>
      <c r="C23" s="295"/>
      <c r="D23" s="293"/>
      <c r="E23" s="146" t="s">
        <v>20</v>
      </c>
      <c r="F23" s="283" t="s">
        <v>22</v>
      </c>
      <c r="G23" s="284"/>
      <c r="H23" s="284"/>
      <c r="I23" s="284"/>
      <c r="J23" s="284"/>
      <c r="K23" s="284"/>
      <c r="L23" s="285"/>
      <c r="M23" s="146" t="s">
        <v>20</v>
      </c>
      <c r="N23" s="283" t="s">
        <v>22</v>
      </c>
      <c r="O23" s="284"/>
      <c r="P23" s="284"/>
      <c r="Q23" s="284"/>
      <c r="R23" s="284"/>
      <c r="S23" s="284"/>
      <c r="T23" s="285"/>
      <c r="U23" s="146" t="s">
        <v>20</v>
      </c>
      <c r="V23" s="283" t="s">
        <v>22</v>
      </c>
      <c r="W23" s="284"/>
      <c r="X23" s="284"/>
      <c r="Y23" s="284"/>
      <c r="Z23" s="284"/>
      <c r="AA23" s="284"/>
      <c r="AB23" s="285"/>
      <c r="AC23" s="146" t="s">
        <v>20</v>
      </c>
      <c r="AD23" s="283" t="s">
        <v>22</v>
      </c>
      <c r="AE23" s="284"/>
      <c r="AF23" s="284"/>
      <c r="AG23" s="284"/>
      <c r="AH23" s="284"/>
      <c r="AI23" s="284"/>
      <c r="AJ23" s="285"/>
      <c r="AK23" s="146" t="s">
        <v>20</v>
      </c>
      <c r="AL23" s="283" t="s">
        <v>22</v>
      </c>
      <c r="AM23" s="284"/>
      <c r="AN23" s="284"/>
      <c r="AO23" s="284"/>
      <c r="AP23" s="284"/>
      <c r="AQ23" s="284"/>
      <c r="AR23" s="285"/>
      <c r="AS23" s="146" t="s">
        <v>20</v>
      </c>
      <c r="AT23" s="283" t="s">
        <v>22</v>
      </c>
      <c r="AU23" s="284"/>
      <c r="AV23" s="284"/>
      <c r="AW23" s="284"/>
      <c r="AX23" s="284"/>
      <c r="AY23" s="284"/>
      <c r="AZ23" s="285"/>
      <c r="BA23" s="146" t="s">
        <v>20</v>
      </c>
      <c r="BB23" s="283" t="s">
        <v>22</v>
      </c>
      <c r="BC23" s="284"/>
      <c r="BD23" s="284"/>
      <c r="BE23" s="284"/>
      <c r="BF23" s="284"/>
      <c r="BG23" s="284"/>
      <c r="BH23" s="285"/>
      <c r="BI23" s="146" t="s">
        <v>20</v>
      </c>
      <c r="BJ23" s="283" t="s">
        <v>22</v>
      </c>
      <c r="BK23" s="284"/>
      <c r="BL23" s="284"/>
      <c r="BM23" s="284"/>
      <c r="BN23" s="284"/>
      <c r="BO23" s="284"/>
      <c r="BP23" s="285"/>
      <c r="BQ23" s="146" t="s">
        <v>20</v>
      </c>
      <c r="BR23" s="283" t="s">
        <v>22</v>
      </c>
      <c r="BS23" s="284"/>
      <c r="BT23" s="284"/>
      <c r="BU23" s="284"/>
      <c r="BV23" s="284"/>
      <c r="BW23" s="284"/>
      <c r="BX23" s="285"/>
      <c r="BY23" s="146" t="s">
        <v>20</v>
      </c>
      <c r="BZ23" s="283" t="s">
        <v>22</v>
      </c>
      <c r="CA23" s="284"/>
      <c r="CB23" s="284"/>
      <c r="CC23" s="284"/>
      <c r="CD23" s="284"/>
      <c r="CE23" s="284"/>
      <c r="CF23" s="285"/>
      <c r="CG23" s="268" t="s">
        <v>20</v>
      </c>
      <c r="CH23" s="268"/>
      <c r="CI23" s="268" t="s">
        <v>22</v>
      </c>
      <c r="CJ23" s="268"/>
      <c r="CK23" s="290"/>
    </row>
    <row r="24" spans="1:89" ht="100.5" customHeight="1">
      <c r="A24" s="294"/>
      <c r="B24" s="295"/>
      <c r="C24" s="295"/>
      <c r="D24" s="294"/>
      <c r="E24" s="147" t="s">
        <v>21</v>
      </c>
      <c r="F24" s="147" t="s">
        <v>21</v>
      </c>
      <c r="G24" s="148" t="s">
        <v>23</v>
      </c>
      <c r="H24" s="148" t="s">
        <v>24</v>
      </c>
      <c r="I24" s="148" t="s">
        <v>25</v>
      </c>
      <c r="J24" s="148" t="s">
        <v>26</v>
      </c>
      <c r="K24" s="148" t="s">
        <v>428</v>
      </c>
      <c r="L24" s="148" t="s">
        <v>429</v>
      </c>
      <c r="M24" s="147" t="s">
        <v>21</v>
      </c>
      <c r="N24" s="147" t="s">
        <v>21</v>
      </c>
      <c r="O24" s="148" t="s">
        <v>23</v>
      </c>
      <c r="P24" s="148" t="s">
        <v>24</v>
      </c>
      <c r="Q24" s="192" t="s">
        <v>25</v>
      </c>
      <c r="R24" s="148" t="s">
        <v>26</v>
      </c>
      <c r="S24" s="148" t="s">
        <v>428</v>
      </c>
      <c r="T24" s="148" t="s">
        <v>429</v>
      </c>
      <c r="U24" s="147" t="s">
        <v>21</v>
      </c>
      <c r="V24" s="147" t="s">
        <v>21</v>
      </c>
      <c r="W24" s="148" t="s">
        <v>23</v>
      </c>
      <c r="X24" s="148" t="s">
        <v>24</v>
      </c>
      <c r="Y24" s="148" t="s">
        <v>25</v>
      </c>
      <c r="Z24" s="148" t="s">
        <v>26</v>
      </c>
      <c r="AA24" s="148" t="s">
        <v>428</v>
      </c>
      <c r="AB24" s="148" t="s">
        <v>429</v>
      </c>
      <c r="AC24" s="147" t="s">
        <v>21</v>
      </c>
      <c r="AD24" s="147" t="s">
        <v>21</v>
      </c>
      <c r="AE24" s="148" t="s">
        <v>23</v>
      </c>
      <c r="AF24" s="148" t="s">
        <v>24</v>
      </c>
      <c r="AG24" s="148" t="s">
        <v>25</v>
      </c>
      <c r="AH24" s="148" t="s">
        <v>26</v>
      </c>
      <c r="AI24" s="148" t="s">
        <v>428</v>
      </c>
      <c r="AJ24" s="148" t="s">
        <v>429</v>
      </c>
      <c r="AK24" s="147" t="s">
        <v>21</v>
      </c>
      <c r="AL24" s="147" t="s">
        <v>21</v>
      </c>
      <c r="AM24" s="148" t="s">
        <v>23</v>
      </c>
      <c r="AN24" s="148" t="s">
        <v>24</v>
      </c>
      <c r="AO24" s="148" t="s">
        <v>25</v>
      </c>
      <c r="AP24" s="148" t="s">
        <v>26</v>
      </c>
      <c r="AQ24" s="148" t="s">
        <v>428</v>
      </c>
      <c r="AR24" s="148" t="s">
        <v>429</v>
      </c>
      <c r="AS24" s="147" t="s">
        <v>21</v>
      </c>
      <c r="AT24" s="147" t="s">
        <v>21</v>
      </c>
      <c r="AU24" s="148" t="s">
        <v>23</v>
      </c>
      <c r="AV24" s="148" t="s">
        <v>24</v>
      </c>
      <c r="AW24" s="148" t="s">
        <v>25</v>
      </c>
      <c r="AX24" s="148" t="s">
        <v>26</v>
      </c>
      <c r="AY24" s="148" t="s">
        <v>428</v>
      </c>
      <c r="AZ24" s="148" t="s">
        <v>429</v>
      </c>
      <c r="BA24" s="147" t="s">
        <v>21</v>
      </c>
      <c r="BB24" s="147" t="s">
        <v>21</v>
      </c>
      <c r="BC24" s="148" t="s">
        <v>23</v>
      </c>
      <c r="BD24" s="148" t="s">
        <v>24</v>
      </c>
      <c r="BE24" s="148" t="s">
        <v>25</v>
      </c>
      <c r="BF24" s="148" t="s">
        <v>26</v>
      </c>
      <c r="BG24" s="148" t="s">
        <v>428</v>
      </c>
      <c r="BH24" s="148" t="s">
        <v>429</v>
      </c>
      <c r="BI24" s="147" t="s">
        <v>21</v>
      </c>
      <c r="BJ24" s="147" t="s">
        <v>21</v>
      </c>
      <c r="BK24" s="148" t="s">
        <v>23</v>
      </c>
      <c r="BL24" s="148" t="s">
        <v>24</v>
      </c>
      <c r="BM24" s="148" t="s">
        <v>25</v>
      </c>
      <c r="BN24" s="148" t="s">
        <v>26</v>
      </c>
      <c r="BO24" s="148" t="s">
        <v>428</v>
      </c>
      <c r="BP24" s="148" t="s">
        <v>429</v>
      </c>
      <c r="BQ24" s="147" t="s">
        <v>21</v>
      </c>
      <c r="BR24" s="147" t="s">
        <v>21</v>
      </c>
      <c r="BS24" s="148" t="s">
        <v>23</v>
      </c>
      <c r="BT24" s="148" t="s">
        <v>24</v>
      </c>
      <c r="BU24" s="148" t="s">
        <v>25</v>
      </c>
      <c r="BV24" s="148" t="s">
        <v>26</v>
      </c>
      <c r="BW24" s="148" t="s">
        <v>428</v>
      </c>
      <c r="BX24" s="148" t="s">
        <v>429</v>
      </c>
      <c r="BY24" s="147" t="s">
        <v>21</v>
      </c>
      <c r="BZ24" s="147" t="s">
        <v>21</v>
      </c>
      <c r="CA24" s="148" t="s">
        <v>23</v>
      </c>
      <c r="CB24" s="148" t="s">
        <v>24</v>
      </c>
      <c r="CC24" s="148" t="s">
        <v>25</v>
      </c>
      <c r="CD24" s="148" t="s">
        <v>26</v>
      </c>
      <c r="CE24" s="148" t="s">
        <v>428</v>
      </c>
      <c r="CF24" s="148" t="s">
        <v>429</v>
      </c>
      <c r="CG24" s="193" t="s">
        <v>57</v>
      </c>
      <c r="CH24" s="193" t="s">
        <v>1</v>
      </c>
      <c r="CI24" s="193" t="s">
        <v>57</v>
      </c>
      <c r="CJ24" s="193" t="s">
        <v>1</v>
      </c>
      <c r="CK24" s="291"/>
    </row>
    <row r="25" spans="1:89" ht="45" customHeight="1">
      <c r="A25" s="149">
        <v>1</v>
      </c>
      <c r="B25" s="146">
        <v>2</v>
      </c>
      <c r="C25" s="149">
        <v>3</v>
      </c>
      <c r="D25" s="149">
        <v>4</v>
      </c>
      <c r="E25" s="194" t="s">
        <v>79</v>
      </c>
      <c r="F25" s="149" t="s">
        <v>80</v>
      </c>
      <c r="G25" s="149" t="s">
        <v>81</v>
      </c>
      <c r="H25" s="149" t="s">
        <v>82</v>
      </c>
      <c r="I25" s="149" t="s">
        <v>83</v>
      </c>
      <c r="J25" s="149" t="s">
        <v>174</v>
      </c>
      <c r="K25" s="149" t="s">
        <v>175</v>
      </c>
      <c r="L25" s="149" t="s">
        <v>393</v>
      </c>
      <c r="M25" s="149" t="s">
        <v>84</v>
      </c>
      <c r="N25" s="149" t="s">
        <v>85</v>
      </c>
      <c r="O25" s="149" t="s">
        <v>86</v>
      </c>
      <c r="P25" s="149" t="s">
        <v>87</v>
      </c>
      <c r="Q25" s="195" t="s">
        <v>88</v>
      </c>
      <c r="R25" s="149" t="s">
        <v>176</v>
      </c>
      <c r="S25" s="149" t="s">
        <v>177</v>
      </c>
      <c r="T25" s="149" t="s">
        <v>394</v>
      </c>
      <c r="U25" s="149" t="s">
        <v>89</v>
      </c>
      <c r="V25" s="149" t="s">
        <v>90</v>
      </c>
      <c r="W25" s="149" t="s">
        <v>91</v>
      </c>
      <c r="X25" s="149" t="s">
        <v>92</v>
      </c>
      <c r="Y25" s="149" t="s">
        <v>93</v>
      </c>
      <c r="Z25" s="149" t="s">
        <v>178</v>
      </c>
      <c r="AA25" s="149" t="s">
        <v>179</v>
      </c>
      <c r="AB25" s="149" t="s">
        <v>395</v>
      </c>
      <c r="AC25" s="149" t="s">
        <v>94</v>
      </c>
      <c r="AD25" s="149" t="s">
        <v>95</v>
      </c>
      <c r="AE25" s="149" t="s">
        <v>96</v>
      </c>
      <c r="AF25" s="149" t="s">
        <v>97</v>
      </c>
      <c r="AG25" s="149" t="s">
        <v>98</v>
      </c>
      <c r="AH25" s="149" t="s">
        <v>180</v>
      </c>
      <c r="AI25" s="149" t="s">
        <v>181</v>
      </c>
      <c r="AJ25" s="149" t="s">
        <v>396</v>
      </c>
      <c r="AK25" s="149" t="s">
        <v>99</v>
      </c>
      <c r="AL25" s="149" t="s">
        <v>100</v>
      </c>
      <c r="AM25" s="149" t="s">
        <v>101</v>
      </c>
      <c r="AN25" s="149" t="s">
        <v>102</v>
      </c>
      <c r="AO25" s="149" t="s">
        <v>103</v>
      </c>
      <c r="AP25" s="149" t="s">
        <v>182</v>
      </c>
      <c r="AQ25" s="149" t="s">
        <v>183</v>
      </c>
      <c r="AR25" s="149" t="s">
        <v>397</v>
      </c>
      <c r="AS25" s="149" t="s">
        <v>184</v>
      </c>
      <c r="AT25" s="149" t="s">
        <v>185</v>
      </c>
      <c r="AU25" s="149" t="s">
        <v>186</v>
      </c>
      <c r="AV25" s="149" t="s">
        <v>187</v>
      </c>
      <c r="AW25" s="149" t="s">
        <v>188</v>
      </c>
      <c r="AX25" s="149" t="s">
        <v>189</v>
      </c>
      <c r="AY25" s="149" t="s">
        <v>190</v>
      </c>
      <c r="AZ25" s="149" t="s">
        <v>430</v>
      </c>
      <c r="BA25" s="149" t="s">
        <v>191</v>
      </c>
      <c r="BB25" s="149" t="s">
        <v>192</v>
      </c>
      <c r="BC25" s="149" t="s">
        <v>193</v>
      </c>
      <c r="BD25" s="196" t="s">
        <v>194</v>
      </c>
      <c r="BE25" s="149" t="s">
        <v>195</v>
      </c>
      <c r="BF25" s="149" t="s">
        <v>196</v>
      </c>
      <c r="BG25" s="149" t="s">
        <v>197</v>
      </c>
      <c r="BH25" s="149" t="s">
        <v>431</v>
      </c>
      <c r="BI25" s="149" t="s">
        <v>198</v>
      </c>
      <c r="BJ25" s="149" t="s">
        <v>199</v>
      </c>
      <c r="BK25" s="149" t="s">
        <v>200</v>
      </c>
      <c r="BL25" s="149" t="s">
        <v>201</v>
      </c>
      <c r="BM25" s="149" t="s">
        <v>202</v>
      </c>
      <c r="BN25" s="149" t="s">
        <v>203</v>
      </c>
      <c r="BO25" s="149" t="s">
        <v>204</v>
      </c>
      <c r="BP25" s="149" t="s">
        <v>432</v>
      </c>
      <c r="BQ25" s="149" t="s">
        <v>205</v>
      </c>
      <c r="BR25" s="149" t="s">
        <v>206</v>
      </c>
      <c r="BS25" s="149" t="s">
        <v>207</v>
      </c>
      <c r="BT25" s="149" t="s">
        <v>208</v>
      </c>
      <c r="BU25" s="149" t="s">
        <v>209</v>
      </c>
      <c r="BV25" s="149" t="s">
        <v>210</v>
      </c>
      <c r="BW25" s="149" t="s">
        <v>211</v>
      </c>
      <c r="BX25" s="149" t="s">
        <v>433</v>
      </c>
      <c r="BY25" s="149" t="s">
        <v>212</v>
      </c>
      <c r="BZ25" s="149" t="s">
        <v>213</v>
      </c>
      <c r="CA25" s="149" t="s">
        <v>214</v>
      </c>
      <c r="CB25" s="149" t="s">
        <v>215</v>
      </c>
      <c r="CC25" s="149" t="s">
        <v>216</v>
      </c>
      <c r="CD25" s="149" t="s">
        <v>217</v>
      </c>
      <c r="CE25" s="149" t="s">
        <v>218</v>
      </c>
      <c r="CF25" s="149" t="s">
        <v>434</v>
      </c>
      <c r="CG25" s="149">
        <v>7</v>
      </c>
      <c r="CH25" s="149">
        <v>8</v>
      </c>
      <c r="CI25" s="149">
        <v>9</v>
      </c>
      <c r="CJ25" s="149">
        <v>10</v>
      </c>
      <c r="CK25" s="149">
        <v>11</v>
      </c>
    </row>
    <row r="26" spans="1:89" s="109" customFormat="1">
      <c r="A26" s="163">
        <v>0</v>
      </c>
      <c r="B26" s="164" t="s">
        <v>455</v>
      </c>
      <c r="C26" s="165" t="str">
        <f>C30</f>
        <v>нд</v>
      </c>
      <c r="D26" s="177">
        <f>D27</f>
        <v>0</v>
      </c>
      <c r="E26" s="177">
        <f t="shared" ref="E26:BP29" si="0">E27</f>
        <v>0</v>
      </c>
      <c r="F26" s="177">
        <f t="shared" si="0"/>
        <v>0</v>
      </c>
      <c r="G26" s="177">
        <f t="shared" si="0"/>
        <v>0</v>
      </c>
      <c r="H26" s="177">
        <f t="shared" si="0"/>
        <v>0</v>
      </c>
      <c r="I26" s="177">
        <f t="shared" si="0"/>
        <v>0</v>
      </c>
      <c r="J26" s="177">
        <f t="shared" si="0"/>
        <v>0</v>
      </c>
      <c r="K26" s="177">
        <f t="shared" si="0"/>
        <v>0</v>
      </c>
      <c r="L26" s="177">
        <f t="shared" si="0"/>
        <v>0</v>
      </c>
      <c r="M26" s="177">
        <f t="shared" si="0"/>
        <v>0</v>
      </c>
      <c r="N26" s="177">
        <f t="shared" si="0"/>
        <v>0</v>
      </c>
      <c r="O26" s="177">
        <f t="shared" si="0"/>
        <v>0</v>
      </c>
      <c r="P26" s="177">
        <f t="shared" si="0"/>
        <v>0</v>
      </c>
      <c r="Q26" s="177">
        <f t="shared" si="0"/>
        <v>0</v>
      </c>
      <c r="R26" s="177">
        <f t="shared" si="0"/>
        <v>0</v>
      </c>
      <c r="S26" s="177">
        <f t="shared" si="0"/>
        <v>0</v>
      </c>
      <c r="T26" s="177">
        <f t="shared" si="0"/>
        <v>0</v>
      </c>
      <c r="U26" s="177">
        <f t="shared" si="0"/>
        <v>0</v>
      </c>
      <c r="V26" s="177">
        <f t="shared" si="0"/>
        <v>0</v>
      </c>
      <c r="W26" s="177">
        <f t="shared" si="0"/>
        <v>0</v>
      </c>
      <c r="X26" s="177">
        <f t="shared" si="0"/>
        <v>0</v>
      </c>
      <c r="Y26" s="177">
        <f t="shared" si="0"/>
        <v>0</v>
      </c>
      <c r="Z26" s="177">
        <f t="shared" si="0"/>
        <v>0</v>
      </c>
      <c r="AA26" s="177">
        <f t="shared" si="0"/>
        <v>0</v>
      </c>
      <c r="AB26" s="177">
        <f t="shared" si="0"/>
        <v>0</v>
      </c>
      <c r="AC26" s="177">
        <f t="shared" si="0"/>
        <v>0</v>
      </c>
      <c r="AD26" s="177">
        <f t="shared" si="0"/>
        <v>0</v>
      </c>
      <c r="AE26" s="177">
        <f t="shared" si="0"/>
        <v>0</v>
      </c>
      <c r="AF26" s="177">
        <f t="shared" si="0"/>
        <v>0</v>
      </c>
      <c r="AG26" s="177">
        <f t="shared" si="0"/>
        <v>0</v>
      </c>
      <c r="AH26" s="177">
        <f t="shared" si="0"/>
        <v>0</v>
      </c>
      <c r="AI26" s="177">
        <f t="shared" si="0"/>
        <v>0</v>
      </c>
      <c r="AJ26" s="177">
        <f t="shared" si="0"/>
        <v>0</v>
      </c>
      <c r="AK26" s="177">
        <f t="shared" si="0"/>
        <v>0</v>
      </c>
      <c r="AL26" s="177">
        <f t="shared" si="0"/>
        <v>0</v>
      </c>
      <c r="AM26" s="177">
        <f t="shared" si="0"/>
        <v>0</v>
      </c>
      <c r="AN26" s="177">
        <f t="shared" si="0"/>
        <v>0</v>
      </c>
      <c r="AO26" s="177">
        <f t="shared" si="0"/>
        <v>0</v>
      </c>
      <c r="AP26" s="177">
        <f t="shared" si="0"/>
        <v>0</v>
      </c>
      <c r="AQ26" s="177">
        <f t="shared" si="0"/>
        <v>0</v>
      </c>
      <c r="AR26" s="177">
        <f t="shared" si="0"/>
        <v>0</v>
      </c>
      <c r="AS26" s="177">
        <f t="shared" si="0"/>
        <v>4.1109999999999998</v>
      </c>
      <c r="AT26" s="177">
        <f t="shared" si="0"/>
        <v>0</v>
      </c>
      <c r="AU26" s="177">
        <f t="shared" si="0"/>
        <v>0</v>
      </c>
      <c r="AV26" s="177">
        <f t="shared" si="0"/>
        <v>0</v>
      </c>
      <c r="AW26" s="177">
        <f t="shared" si="0"/>
        <v>0</v>
      </c>
      <c r="AX26" s="177">
        <f t="shared" si="0"/>
        <v>0</v>
      </c>
      <c r="AY26" s="177">
        <f t="shared" si="0"/>
        <v>0</v>
      </c>
      <c r="AZ26" s="177">
        <f t="shared" si="0"/>
        <v>0</v>
      </c>
      <c r="BA26" s="177">
        <f t="shared" si="0"/>
        <v>0</v>
      </c>
      <c r="BB26" s="177">
        <f t="shared" si="0"/>
        <v>0</v>
      </c>
      <c r="BC26" s="177">
        <f t="shared" si="0"/>
        <v>0</v>
      </c>
      <c r="BD26" s="177">
        <f t="shared" si="0"/>
        <v>0</v>
      </c>
      <c r="BE26" s="177">
        <f t="shared" si="0"/>
        <v>0</v>
      </c>
      <c r="BF26" s="177">
        <f t="shared" si="0"/>
        <v>0</v>
      </c>
      <c r="BG26" s="177">
        <f t="shared" si="0"/>
        <v>0</v>
      </c>
      <c r="BH26" s="177">
        <f t="shared" si="0"/>
        <v>0</v>
      </c>
      <c r="BI26" s="177">
        <f t="shared" si="0"/>
        <v>0</v>
      </c>
      <c r="BJ26" s="177">
        <f t="shared" si="0"/>
        <v>0</v>
      </c>
      <c r="BK26" s="177">
        <f t="shared" si="0"/>
        <v>0</v>
      </c>
      <c r="BL26" s="177">
        <f t="shared" si="0"/>
        <v>0</v>
      </c>
      <c r="BM26" s="177">
        <f t="shared" si="0"/>
        <v>0</v>
      </c>
      <c r="BN26" s="177">
        <f t="shared" si="0"/>
        <v>0</v>
      </c>
      <c r="BO26" s="177">
        <f t="shared" si="0"/>
        <v>0</v>
      </c>
      <c r="BP26" s="177">
        <f t="shared" si="0"/>
        <v>0</v>
      </c>
      <c r="BQ26" s="177">
        <f t="shared" ref="BQ26:CI30" si="1">BQ27</f>
        <v>0</v>
      </c>
      <c r="BR26" s="177">
        <f t="shared" si="1"/>
        <v>0</v>
      </c>
      <c r="BS26" s="177">
        <f t="shared" si="1"/>
        <v>0</v>
      </c>
      <c r="BT26" s="177">
        <f t="shared" si="1"/>
        <v>0</v>
      </c>
      <c r="BU26" s="177">
        <f t="shared" si="1"/>
        <v>0</v>
      </c>
      <c r="BV26" s="177">
        <f t="shared" si="1"/>
        <v>0</v>
      </c>
      <c r="BW26" s="177">
        <f t="shared" si="1"/>
        <v>0</v>
      </c>
      <c r="BX26" s="177">
        <f t="shared" si="1"/>
        <v>0</v>
      </c>
      <c r="BY26" s="177">
        <f t="shared" si="1"/>
        <v>0</v>
      </c>
      <c r="BZ26" s="177">
        <f t="shared" si="1"/>
        <v>0</v>
      </c>
      <c r="CA26" s="177">
        <f t="shared" si="1"/>
        <v>0</v>
      </c>
      <c r="CB26" s="177">
        <f t="shared" si="1"/>
        <v>0</v>
      </c>
      <c r="CC26" s="177">
        <f t="shared" si="1"/>
        <v>0</v>
      </c>
      <c r="CD26" s="177">
        <f t="shared" si="1"/>
        <v>0</v>
      </c>
      <c r="CE26" s="177">
        <f t="shared" si="1"/>
        <v>0</v>
      </c>
      <c r="CF26" s="177">
        <f t="shared" si="1"/>
        <v>0</v>
      </c>
      <c r="CG26" s="177">
        <f t="shared" si="1"/>
        <v>0</v>
      </c>
      <c r="CH26" s="177">
        <f t="shared" si="1"/>
        <v>0</v>
      </c>
      <c r="CI26" s="177">
        <f t="shared" si="1"/>
        <v>0</v>
      </c>
      <c r="CJ26" s="197">
        <v>0</v>
      </c>
      <c r="CK26" s="107" t="s">
        <v>41</v>
      </c>
    </row>
    <row r="27" spans="1:89" s="1" customFormat="1">
      <c r="A27" s="166">
        <v>1</v>
      </c>
      <c r="B27" s="167" t="s">
        <v>470</v>
      </c>
      <c r="C27" s="165" t="str">
        <f>C30</f>
        <v>нд</v>
      </c>
      <c r="D27" s="177">
        <f>D28</f>
        <v>0</v>
      </c>
      <c r="E27" s="177">
        <f t="shared" si="0"/>
        <v>0</v>
      </c>
      <c r="F27" s="177">
        <f t="shared" si="0"/>
        <v>0</v>
      </c>
      <c r="G27" s="177">
        <f t="shared" si="0"/>
        <v>0</v>
      </c>
      <c r="H27" s="177">
        <f t="shared" si="0"/>
        <v>0</v>
      </c>
      <c r="I27" s="177">
        <f t="shared" si="0"/>
        <v>0</v>
      </c>
      <c r="J27" s="177">
        <f t="shared" si="0"/>
        <v>0</v>
      </c>
      <c r="K27" s="177">
        <f t="shared" si="0"/>
        <v>0</v>
      </c>
      <c r="L27" s="177">
        <f t="shared" si="0"/>
        <v>0</v>
      </c>
      <c r="M27" s="177">
        <f t="shared" si="0"/>
        <v>0</v>
      </c>
      <c r="N27" s="177">
        <f t="shared" si="0"/>
        <v>0</v>
      </c>
      <c r="O27" s="177">
        <f t="shared" si="0"/>
        <v>0</v>
      </c>
      <c r="P27" s="177">
        <f t="shared" si="0"/>
        <v>0</v>
      </c>
      <c r="Q27" s="177">
        <f t="shared" si="0"/>
        <v>0</v>
      </c>
      <c r="R27" s="177">
        <f t="shared" si="0"/>
        <v>0</v>
      </c>
      <c r="S27" s="177">
        <f t="shared" si="0"/>
        <v>0</v>
      </c>
      <c r="T27" s="177">
        <f t="shared" si="0"/>
        <v>0</v>
      </c>
      <c r="U27" s="177">
        <f t="shared" si="0"/>
        <v>0</v>
      </c>
      <c r="V27" s="177">
        <f t="shared" si="0"/>
        <v>0</v>
      </c>
      <c r="W27" s="177">
        <f t="shared" si="0"/>
        <v>0</v>
      </c>
      <c r="X27" s="177">
        <f t="shared" si="0"/>
        <v>0</v>
      </c>
      <c r="Y27" s="177">
        <f t="shared" si="0"/>
        <v>0</v>
      </c>
      <c r="Z27" s="177">
        <f t="shared" si="0"/>
        <v>0</v>
      </c>
      <c r="AA27" s="177">
        <f t="shared" si="0"/>
        <v>0</v>
      </c>
      <c r="AB27" s="177">
        <f t="shared" si="0"/>
        <v>0</v>
      </c>
      <c r="AC27" s="177">
        <f t="shared" si="0"/>
        <v>0</v>
      </c>
      <c r="AD27" s="177">
        <f t="shared" si="0"/>
        <v>0</v>
      </c>
      <c r="AE27" s="177">
        <f t="shared" si="0"/>
        <v>0</v>
      </c>
      <c r="AF27" s="177">
        <f t="shared" si="0"/>
        <v>0</v>
      </c>
      <c r="AG27" s="177">
        <f t="shared" si="0"/>
        <v>0</v>
      </c>
      <c r="AH27" s="177">
        <f t="shared" si="0"/>
        <v>0</v>
      </c>
      <c r="AI27" s="177">
        <f t="shared" si="0"/>
        <v>0</v>
      </c>
      <c r="AJ27" s="177">
        <f t="shared" si="0"/>
        <v>0</v>
      </c>
      <c r="AK27" s="177">
        <f t="shared" si="0"/>
        <v>0</v>
      </c>
      <c r="AL27" s="177">
        <f t="shared" si="0"/>
        <v>0</v>
      </c>
      <c r="AM27" s="177">
        <f t="shared" si="0"/>
        <v>0</v>
      </c>
      <c r="AN27" s="177">
        <f t="shared" si="0"/>
        <v>0</v>
      </c>
      <c r="AO27" s="177">
        <f t="shared" si="0"/>
        <v>0</v>
      </c>
      <c r="AP27" s="177">
        <f t="shared" si="0"/>
        <v>0</v>
      </c>
      <c r="AQ27" s="177">
        <f t="shared" si="0"/>
        <v>0</v>
      </c>
      <c r="AR27" s="177">
        <f t="shared" si="0"/>
        <v>0</v>
      </c>
      <c r="AS27" s="177">
        <f t="shared" si="0"/>
        <v>4.1109999999999998</v>
      </c>
      <c r="AT27" s="177">
        <f t="shared" si="0"/>
        <v>0</v>
      </c>
      <c r="AU27" s="177">
        <f t="shared" si="0"/>
        <v>0</v>
      </c>
      <c r="AV27" s="177">
        <f t="shared" si="0"/>
        <v>0</v>
      </c>
      <c r="AW27" s="177">
        <f t="shared" si="0"/>
        <v>0</v>
      </c>
      <c r="AX27" s="177">
        <f t="shared" si="0"/>
        <v>0</v>
      </c>
      <c r="AY27" s="177">
        <f t="shared" si="0"/>
        <v>0</v>
      </c>
      <c r="AZ27" s="177">
        <f t="shared" si="0"/>
        <v>0</v>
      </c>
      <c r="BA27" s="177">
        <f t="shared" si="0"/>
        <v>0</v>
      </c>
      <c r="BB27" s="177">
        <f t="shared" si="0"/>
        <v>0</v>
      </c>
      <c r="BC27" s="177">
        <f t="shared" si="0"/>
        <v>0</v>
      </c>
      <c r="BD27" s="177">
        <f t="shared" si="0"/>
        <v>0</v>
      </c>
      <c r="BE27" s="177">
        <f t="shared" si="0"/>
        <v>0</v>
      </c>
      <c r="BF27" s="177">
        <f t="shared" si="0"/>
        <v>0</v>
      </c>
      <c r="BG27" s="177">
        <f t="shared" si="0"/>
        <v>0</v>
      </c>
      <c r="BH27" s="177">
        <f t="shared" si="0"/>
        <v>0</v>
      </c>
      <c r="BI27" s="177">
        <f t="shared" si="0"/>
        <v>0</v>
      </c>
      <c r="BJ27" s="177">
        <f t="shared" si="0"/>
        <v>0</v>
      </c>
      <c r="BK27" s="177">
        <f t="shared" si="0"/>
        <v>0</v>
      </c>
      <c r="BL27" s="177">
        <f t="shared" si="0"/>
        <v>0</v>
      </c>
      <c r="BM27" s="177">
        <f t="shared" si="0"/>
        <v>0</v>
      </c>
      <c r="BN27" s="177">
        <f t="shared" si="0"/>
        <v>0</v>
      </c>
      <c r="BO27" s="177">
        <f t="shared" si="0"/>
        <v>0</v>
      </c>
      <c r="BP27" s="177">
        <f t="shared" si="0"/>
        <v>0</v>
      </c>
      <c r="BQ27" s="177">
        <f t="shared" si="1"/>
        <v>0</v>
      </c>
      <c r="BR27" s="177">
        <f t="shared" si="1"/>
        <v>0</v>
      </c>
      <c r="BS27" s="177">
        <f t="shared" si="1"/>
        <v>0</v>
      </c>
      <c r="BT27" s="177">
        <f t="shared" si="1"/>
        <v>0</v>
      </c>
      <c r="BU27" s="177">
        <f t="shared" si="1"/>
        <v>0</v>
      </c>
      <c r="BV27" s="177">
        <f t="shared" si="1"/>
        <v>0</v>
      </c>
      <c r="BW27" s="177">
        <f t="shared" si="1"/>
        <v>0</v>
      </c>
      <c r="BX27" s="177">
        <f t="shared" si="1"/>
        <v>0</v>
      </c>
      <c r="BY27" s="177">
        <f t="shared" si="1"/>
        <v>0</v>
      </c>
      <c r="BZ27" s="177">
        <f t="shared" si="1"/>
        <v>0</v>
      </c>
      <c r="CA27" s="177">
        <f t="shared" si="1"/>
        <v>0</v>
      </c>
      <c r="CB27" s="177">
        <f t="shared" si="1"/>
        <v>0</v>
      </c>
      <c r="CC27" s="177">
        <f t="shared" si="1"/>
        <v>0</v>
      </c>
      <c r="CD27" s="177">
        <f t="shared" si="1"/>
        <v>0</v>
      </c>
      <c r="CE27" s="177">
        <f t="shared" si="1"/>
        <v>0</v>
      </c>
      <c r="CF27" s="177">
        <f t="shared" si="1"/>
        <v>0</v>
      </c>
      <c r="CG27" s="177">
        <f t="shared" si="1"/>
        <v>0</v>
      </c>
      <c r="CH27" s="177">
        <f t="shared" si="1"/>
        <v>0</v>
      </c>
      <c r="CI27" s="177">
        <f t="shared" si="1"/>
        <v>0</v>
      </c>
      <c r="CJ27" s="197">
        <v>0</v>
      </c>
      <c r="CK27" s="107" t="s">
        <v>41</v>
      </c>
    </row>
    <row r="28" spans="1:89" s="1" customFormat="1">
      <c r="A28" s="168" t="s">
        <v>48</v>
      </c>
      <c r="B28" s="169" t="s">
        <v>471</v>
      </c>
      <c r="C28" s="165" t="str">
        <f>C30</f>
        <v>нд</v>
      </c>
      <c r="D28" s="177">
        <f>D29</f>
        <v>0</v>
      </c>
      <c r="E28" s="177">
        <f t="shared" si="0"/>
        <v>0</v>
      </c>
      <c r="F28" s="177">
        <f t="shared" si="0"/>
        <v>0</v>
      </c>
      <c r="G28" s="177">
        <f t="shared" si="0"/>
        <v>0</v>
      </c>
      <c r="H28" s="177">
        <f t="shared" si="0"/>
        <v>0</v>
      </c>
      <c r="I28" s="177">
        <f t="shared" si="0"/>
        <v>0</v>
      </c>
      <c r="J28" s="177">
        <f t="shared" si="0"/>
        <v>0</v>
      </c>
      <c r="K28" s="177">
        <f t="shared" si="0"/>
        <v>0</v>
      </c>
      <c r="L28" s="177">
        <f t="shared" si="0"/>
        <v>0</v>
      </c>
      <c r="M28" s="177">
        <f t="shared" si="0"/>
        <v>0</v>
      </c>
      <c r="N28" s="177">
        <f t="shared" si="0"/>
        <v>0</v>
      </c>
      <c r="O28" s="177">
        <f t="shared" si="0"/>
        <v>0</v>
      </c>
      <c r="P28" s="177">
        <f t="shared" si="0"/>
        <v>0</v>
      </c>
      <c r="Q28" s="177">
        <f t="shared" si="0"/>
        <v>0</v>
      </c>
      <c r="R28" s="177">
        <f t="shared" si="0"/>
        <v>0</v>
      </c>
      <c r="S28" s="177">
        <f t="shared" si="0"/>
        <v>0</v>
      </c>
      <c r="T28" s="177">
        <f t="shared" si="0"/>
        <v>0</v>
      </c>
      <c r="U28" s="177">
        <f t="shared" si="0"/>
        <v>0</v>
      </c>
      <c r="V28" s="177">
        <f t="shared" si="0"/>
        <v>0</v>
      </c>
      <c r="W28" s="177">
        <f t="shared" si="0"/>
        <v>0</v>
      </c>
      <c r="X28" s="177">
        <f t="shared" si="0"/>
        <v>0</v>
      </c>
      <c r="Y28" s="177">
        <f t="shared" si="0"/>
        <v>0</v>
      </c>
      <c r="Z28" s="177">
        <f t="shared" si="0"/>
        <v>0</v>
      </c>
      <c r="AA28" s="177">
        <f t="shared" si="0"/>
        <v>0</v>
      </c>
      <c r="AB28" s="177">
        <f t="shared" si="0"/>
        <v>0</v>
      </c>
      <c r="AC28" s="177">
        <f t="shared" si="0"/>
        <v>0</v>
      </c>
      <c r="AD28" s="177">
        <f t="shared" si="0"/>
        <v>0</v>
      </c>
      <c r="AE28" s="177">
        <f t="shared" si="0"/>
        <v>0</v>
      </c>
      <c r="AF28" s="177">
        <f t="shared" si="0"/>
        <v>0</v>
      </c>
      <c r="AG28" s="177">
        <f t="shared" si="0"/>
        <v>0</v>
      </c>
      <c r="AH28" s="177">
        <f t="shared" si="0"/>
        <v>0</v>
      </c>
      <c r="AI28" s="177">
        <f t="shared" si="0"/>
        <v>0</v>
      </c>
      <c r="AJ28" s="177">
        <f t="shared" si="0"/>
        <v>0</v>
      </c>
      <c r="AK28" s="177">
        <f t="shared" si="0"/>
        <v>0</v>
      </c>
      <c r="AL28" s="177">
        <f t="shared" si="0"/>
        <v>0</v>
      </c>
      <c r="AM28" s="177">
        <f t="shared" si="0"/>
        <v>0</v>
      </c>
      <c r="AN28" s="177">
        <f t="shared" si="0"/>
        <v>0</v>
      </c>
      <c r="AO28" s="177">
        <f t="shared" si="0"/>
        <v>0</v>
      </c>
      <c r="AP28" s="177">
        <f t="shared" si="0"/>
        <v>0</v>
      </c>
      <c r="AQ28" s="177">
        <f t="shared" si="0"/>
        <v>0</v>
      </c>
      <c r="AR28" s="177">
        <f t="shared" si="0"/>
        <v>0</v>
      </c>
      <c r="AS28" s="177">
        <f t="shared" si="0"/>
        <v>4.1109999999999998</v>
      </c>
      <c r="AT28" s="177">
        <f t="shared" si="0"/>
        <v>0</v>
      </c>
      <c r="AU28" s="177">
        <f t="shared" si="0"/>
        <v>0</v>
      </c>
      <c r="AV28" s="177">
        <f t="shared" si="0"/>
        <v>0</v>
      </c>
      <c r="AW28" s="177">
        <f t="shared" si="0"/>
        <v>0</v>
      </c>
      <c r="AX28" s="177">
        <f t="shared" si="0"/>
        <v>0</v>
      </c>
      <c r="AY28" s="177">
        <f t="shared" si="0"/>
        <v>0</v>
      </c>
      <c r="AZ28" s="177">
        <f t="shared" si="0"/>
        <v>0</v>
      </c>
      <c r="BA28" s="177">
        <f t="shared" si="0"/>
        <v>0</v>
      </c>
      <c r="BB28" s="177">
        <f t="shared" si="0"/>
        <v>0</v>
      </c>
      <c r="BC28" s="177">
        <f t="shared" si="0"/>
        <v>0</v>
      </c>
      <c r="BD28" s="177">
        <f t="shared" si="0"/>
        <v>0</v>
      </c>
      <c r="BE28" s="177">
        <f t="shared" si="0"/>
        <v>0</v>
      </c>
      <c r="BF28" s="177">
        <f t="shared" si="0"/>
        <v>0</v>
      </c>
      <c r="BG28" s="177">
        <f t="shared" si="0"/>
        <v>0</v>
      </c>
      <c r="BH28" s="177">
        <f t="shared" si="0"/>
        <v>0</v>
      </c>
      <c r="BI28" s="177">
        <f t="shared" si="0"/>
        <v>0</v>
      </c>
      <c r="BJ28" s="177">
        <f t="shared" si="0"/>
        <v>0</v>
      </c>
      <c r="BK28" s="177">
        <f t="shared" si="0"/>
        <v>0</v>
      </c>
      <c r="BL28" s="177">
        <f t="shared" si="0"/>
        <v>0</v>
      </c>
      <c r="BM28" s="177">
        <f t="shared" si="0"/>
        <v>0</v>
      </c>
      <c r="BN28" s="177">
        <f t="shared" si="0"/>
        <v>0</v>
      </c>
      <c r="BO28" s="177">
        <f t="shared" si="0"/>
        <v>0</v>
      </c>
      <c r="BP28" s="177">
        <f t="shared" si="0"/>
        <v>0</v>
      </c>
      <c r="BQ28" s="177">
        <f t="shared" si="1"/>
        <v>0</v>
      </c>
      <c r="BR28" s="177">
        <f t="shared" si="1"/>
        <v>0</v>
      </c>
      <c r="BS28" s="177">
        <f t="shared" si="1"/>
        <v>0</v>
      </c>
      <c r="BT28" s="177">
        <f t="shared" si="1"/>
        <v>0</v>
      </c>
      <c r="BU28" s="177">
        <f t="shared" si="1"/>
        <v>0</v>
      </c>
      <c r="BV28" s="177">
        <f t="shared" si="1"/>
        <v>0</v>
      </c>
      <c r="BW28" s="177">
        <f t="shared" si="1"/>
        <v>0</v>
      </c>
      <c r="BX28" s="177">
        <f t="shared" si="1"/>
        <v>0</v>
      </c>
      <c r="BY28" s="177">
        <f t="shared" si="1"/>
        <v>0</v>
      </c>
      <c r="BZ28" s="177">
        <f t="shared" si="1"/>
        <v>0</v>
      </c>
      <c r="CA28" s="177">
        <f t="shared" si="1"/>
        <v>0</v>
      </c>
      <c r="CB28" s="177">
        <f t="shared" si="1"/>
        <v>0</v>
      </c>
      <c r="CC28" s="177">
        <f t="shared" si="1"/>
        <v>0</v>
      </c>
      <c r="CD28" s="177">
        <f t="shared" si="1"/>
        <v>0</v>
      </c>
      <c r="CE28" s="177">
        <f t="shared" si="1"/>
        <v>0</v>
      </c>
      <c r="CF28" s="177">
        <f t="shared" si="1"/>
        <v>0</v>
      </c>
      <c r="CG28" s="177">
        <f t="shared" si="1"/>
        <v>0</v>
      </c>
      <c r="CH28" s="177">
        <f t="shared" si="1"/>
        <v>0</v>
      </c>
      <c r="CI28" s="177">
        <f t="shared" si="1"/>
        <v>0</v>
      </c>
      <c r="CJ28" s="197">
        <v>0</v>
      </c>
      <c r="CK28" s="107" t="s">
        <v>41</v>
      </c>
    </row>
    <row r="29" spans="1:89" s="1" customFormat="1" ht="31.5">
      <c r="A29" s="170" t="s">
        <v>244</v>
      </c>
      <c r="B29" s="171" t="s">
        <v>245</v>
      </c>
      <c r="C29" s="165" t="str">
        <f>C30</f>
        <v>нд</v>
      </c>
      <c r="D29" s="177">
        <f>D30</f>
        <v>0</v>
      </c>
      <c r="E29" s="177">
        <f t="shared" si="0"/>
        <v>0</v>
      </c>
      <c r="F29" s="177">
        <f t="shared" si="0"/>
        <v>0</v>
      </c>
      <c r="G29" s="177">
        <f t="shared" si="0"/>
        <v>0</v>
      </c>
      <c r="H29" s="177">
        <f t="shared" si="0"/>
        <v>0</v>
      </c>
      <c r="I29" s="177">
        <f t="shared" si="0"/>
        <v>0</v>
      </c>
      <c r="J29" s="177">
        <f t="shared" si="0"/>
        <v>0</v>
      </c>
      <c r="K29" s="177">
        <f t="shared" si="0"/>
        <v>0</v>
      </c>
      <c r="L29" s="177">
        <f t="shared" si="0"/>
        <v>0</v>
      </c>
      <c r="M29" s="177">
        <f t="shared" si="0"/>
        <v>0</v>
      </c>
      <c r="N29" s="177">
        <f t="shared" si="0"/>
        <v>0</v>
      </c>
      <c r="O29" s="177">
        <f t="shared" si="0"/>
        <v>0</v>
      </c>
      <c r="P29" s="177">
        <f t="shared" si="0"/>
        <v>0</v>
      </c>
      <c r="Q29" s="177">
        <f t="shared" si="0"/>
        <v>0</v>
      </c>
      <c r="R29" s="177">
        <f t="shared" si="0"/>
        <v>0</v>
      </c>
      <c r="S29" s="177">
        <f t="shared" si="0"/>
        <v>0</v>
      </c>
      <c r="T29" s="177">
        <f t="shared" si="0"/>
        <v>0</v>
      </c>
      <c r="U29" s="177">
        <f t="shared" si="0"/>
        <v>0</v>
      </c>
      <c r="V29" s="177">
        <f t="shared" si="0"/>
        <v>0</v>
      </c>
      <c r="W29" s="177">
        <f t="shared" si="0"/>
        <v>0</v>
      </c>
      <c r="X29" s="177">
        <f t="shared" si="0"/>
        <v>0</v>
      </c>
      <c r="Y29" s="177">
        <f t="shared" si="0"/>
        <v>0</v>
      </c>
      <c r="Z29" s="177">
        <f t="shared" si="0"/>
        <v>0</v>
      </c>
      <c r="AA29" s="177">
        <f t="shared" si="0"/>
        <v>0</v>
      </c>
      <c r="AB29" s="177">
        <f t="shared" si="0"/>
        <v>0</v>
      </c>
      <c r="AC29" s="177">
        <f t="shared" si="0"/>
        <v>0</v>
      </c>
      <c r="AD29" s="177">
        <f t="shared" si="0"/>
        <v>0</v>
      </c>
      <c r="AE29" s="177">
        <f t="shared" si="0"/>
        <v>0</v>
      </c>
      <c r="AF29" s="177">
        <f t="shared" si="0"/>
        <v>0</v>
      </c>
      <c r="AG29" s="177">
        <f t="shared" si="0"/>
        <v>0</v>
      </c>
      <c r="AH29" s="177">
        <f t="shared" si="0"/>
        <v>0</v>
      </c>
      <c r="AI29" s="177">
        <f t="shared" si="0"/>
        <v>0</v>
      </c>
      <c r="AJ29" s="177">
        <f t="shared" si="0"/>
        <v>0</v>
      </c>
      <c r="AK29" s="177">
        <f t="shared" si="0"/>
        <v>0</v>
      </c>
      <c r="AL29" s="177">
        <f t="shared" si="0"/>
        <v>0</v>
      </c>
      <c r="AM29" s="177">
        <f t="shared" si="0"/>
        <v>0</v>
      </c>
      <c r="AN29" s="177">
        <f t="shared" si="0"/>
        <v>0</v>
      </c>
      <c r="AO29" s="177">
        <f t="shared" si="0"/>
        <v>0</v>
      </c>
      <c r="AP29" s="177">
        <f t="shared" si="0"/>
        <v>0</v>
      </c>
      <c r="AQ29" s="177">
        <f t="shared" si="0"/>
        <v>0</v>
      </c>
      <c r="AR29" s="177">
        <f t="shared" si="0"/>
        <v>0</v>
      </c>
      <c r="AS29" s="177">
        <f t="shared" si="0"/>
        <v>4.1109999999999998</v>
      </c>
      <c r="AT29" s="177">
        <f t="shared" si="0"/>
        <v>0</v>
      </c>
      <c r="AU29" s="177">
        <f t="shared" si="0"/>
        <v>0</v>
      </c>
      <c r="AV29" s="177">
        <f t="shared" si="0"/>
        <v>0</v>
      </c>
      <c r="AW29" s="177">
        <f t="shared" si="0"/>
        <v>0</v>
      </c>
      <c r="AX29" s="177">
        <f t="shared" si="0"/>
        <v>0</v>
      </c>
      <c r="AY29" s="177">
        <f t="shared" si="0"/>
        <v>0</v>
      </c>
      <c r="AZ29" s="177">
        <f t="shared" si="0"/>
        <v>0</v>
      </c>
      <c r="BA29" s="177">
        <f t="shared" si="0"/>
        <v>0</v>
      </c>
      <c r="BB29" s="177">
        <f t="shared" si="0"/>
        <v>0</v>
      </c>
      <c r="BC29" s="177">
        <f t="shared" si="0"/>
        <v>0</v>
      </c>
      <c r="BD29" s="177">
        <f t="shared" si="0"/>
        <v>0</v>
      </c>
      <c r="BE29" s="177">
        <f t="shared" si="0"/>
        <v>0</v>
      </c>
      <c r="BF29" s="177">
        <f t="shared" si="0"/>
        <v>0</v>
      </c>
      <c r="BG29" s="177">
        <f t="shared" si="0"/>
        <v>0</v>
      </c>
      <c r="BH29" s="177">
        <f t="shared" si="0"/>
        <v>0</v>
      </c>
      <c r="BI29" s="177">
        <f t="shared" si="0"/>
        <v>0</v>
      </c>
      <c r="BJ29" s="177">
        <f t="shared" si="0"/>
        <v>0</v>
      </c>
      <c r="BK29" s="177">
        <f t="shared" si="0"/>
        <v>0</v>
      </c>
      <c r="BL29" s="177">
        <f t="shared" si="0"/>
        <v>0</v>
      </c>
      <c r="BM29" s="177">
        <f t="shared" si="0"/>
        <v>0</v>
      </c>
      <c r="BN29" s="177">
        <f t="shared" si="0"/>
        <v>0</v>
      </c>
      <c r="BO29" s="177">
        <f t="shared" si="0"/>
        <v>0</v>
      </c>
      <c r="BP29" s="177">
        <f>BP30</f>
        <v>0</v>
      </c>
      <c r="BQ29" s="177">
        <f t="shared" si="1"/>
        <v>0</v>
      </c>
      <c r="BR29" s="177">
        <f t="shared" si="1"/>
        <v>0</v>
      </c>
      <c r="BS29" s="177">
        <f t="shared" si="1"/>
        <v>0</v>
      </c>
      <c r="BT29" s="177">
        <f t="shared" si="1"/>
        <v>0</v>
      </c>
      <c r="BU29" s="177">
        <f t="shared" si="1"/>
        <v>0</v>
      </c>
      <c r="BV29" s="177">
        <f t="shared" si="1"/>
        <v>0</v>
      </c>
      <c r="BW29" s="177">
        <f t="shared" si="1"/>
        <v>0</v>
      </c>
      <c r="BX29" s="177">
        <f t="shared" si="1"/>
        <v>0</v>
      </c>
      <c r="BY29" s="177">
        <v>0</v>
      </c>
      <c r="BZ29" s="177">
        <f t="shared" si="1"/>
        <v>0</v>
      </c>
      <c r="CA29" s="177">
        <f t="shared" si="1"/>
        <v>0</v>
      </c>
      <c r="CB29" s="177">
        <f t="shared" si="1"/>
        <v>0</v>
      </c>
      <c r="CC29" s="177">
        <f t="shared" si="1"/>
        <v>0</v>
      </c>
      <c r="CD29" s="177">
        <f t="shared" si="1"/>
        <v>0</v>
      </c>
      <c r="CE29" s="177">
        <f t="shared" si="1"/>
        <v>0</v>
      </c>
      <c r="CF29" s="177">
        <f t="shared" si="1"/>
        <v>0</v>
      </c>
      <c r="CG29" s="177">
        <f t="shared" si="1"/>
        <v>0</v>
      </c>
      <c r="CH29" s="177">
        <f t="shared" si="1"/>
        <v>0</v>
      </c>
      <c r="CI29" s="177">
        <f t="shared" si="1"/>
        <v>0</v>
      </c>
      <c r="CJ29" s="197">
        <v>0</v>
      </c>
      <c r="CK29" s="107" t="s">
        <v>41</v>
      </c>
    </row>
    <row r="30" spans="1:89" s="1" customFormat="1" ht="31.5">
      <c r="A30" s="163" t="s">
        <v>249</v>
      </c>
      <c r="B30" s="172" t="s">
        <v>472</v>
      </c>
      <c r="C30" s="173" t="s">
        <v>41</v>
      </c>
      <c r="D30" s="177">
        <v>0</v>
      </c>
      <c r="E30" s="177">
        <v>0</v>
      </c>
      <c r="F30" s="177">
        <v>0</v>
      </c>
      <c r="G30" s="177">
        <f t="shared" ref="G30:AE30" si="2">G31</f>
        <v>0</v>
      </c>
      <c r="H30" s="177">
        <f t="shared" si="2"/>
        <v>0</v>
      </c>
      <c r="I30" s="177">
        <f>I31+I32+I33</f>
        <v>0</v>
      </c>
      <c r="J30" s="177">
        <f t="shared" si="2"/>
        <v>0</v>
      </c>
      <c r="K30" s="177">
        <v>0</v>
      </c>
      <c r="L30" s="177">
        <f t="shared" si="2"/>
        <v>0</v>
      </c>
      <c r="M30" s="177">
        <f t="shared" si="2"/>
        <v>0</v>
      </c>
      <c r="N30" s="177">
        <f t="shared" si="2"/>
        <v>0</v>
      </c>
      <c r="O30" s="177">
        <f t="shared" si="2"/>
        <v>0</v>
      </c>
      <c r="P30" s="177">
        <f t="shared" si="2"/>
        <v>0</v>
      </c>
      <c r="Q30" s="177">
        <f t="shared" si="2"/>
        <v>0</v>
      </c>
      <c r="R30" s="177">
        <f t="shared" si="2"/>
        <v>0</v>
      </c>
      <c r="S30" s="177">
        <f t="shared" si="2"/>
        <v>0</v>
      </c>
      <c r="T30" s="177">
        <f t="shared" si="2"/>
        <v>0</v>
      </c>
      <c r="U30" s="177">
        <f t="shared" si="2"/>
        <v>0</v>
      </c>
      <c r="V30" s="177">
        <f t="shared" si="2"/>
        <v>0</v>
      </c>
      <c r="W30" s="177">
        <f t="shared" si="2"/>
        <v>0</v>
      </c>
      <c r="X30" s="177">
        <f t="shared" si="2"/>
        <v>0</v>
      </c>
      <c r="Y30" s="177">
        <f t="shared" si="2"/>
        <v>0</v>
      </c>
      <c r="Z30" s="177">
        <f t="shared" si="2"/>
        <v>0</v>
      </c>
      <c r="AA30" s="177">
        <f t="shared" si="2"/>
        <v>0</v>
      </c>
      <c r="AB30" s="177">
        <f t="shared" si="2"/>
        <v>0</v>
      </c>
      <c r="AC30" s="177">
        <f t="shared" si="2"/>
        <v>0</v>
      </c>
      <c r="AD30" s="177">
        <f t="shared" si="2"/>
        <v>0</v>
      </c>
      <c r="AE30" s="177">
        <f t="shared" si="2"/>
        <v>0</v>
      </c>
      <c r="AF30" s="177">
        <f t="shared" ref="AF30" si="3">AF31</f>
        <v>0</v>
      </c>
      <c r="AG30" s="177">
        <f t="shared" ref="AG30" si="4">AG31</f>
        <v>0</v>
      </c>
      <c r="AH30" s="177">
        <f t="shared" ref="AH30" si="5">AH31</f>
        <v>0</v>
      </c>
      <c r="AI30" s="177">
        <f t="shared" ref="AI30" si="6">AI31</f>
        <v>0</v>
      </c>
      <c r="AJ30" s="177">
        <f t="shared" ref="AJ30" si="7">AJ31</f>
        <v>0</v>
      </c>
      <c r="AK30" s="177">
        <v>0</v>
      </c>
      <c r="AL30" s="177">
        <v>0</v>
      </c>
      <c r="AM30" s="177">
        <f t="shared" ref="AM30" si="8">AM31</f>
        <v>0</v>
      </c>
      <c r="AN30" s="177">
        <f t="shared" ref="AN30" si="9">AN31</f>
        <v>0</v>
      </c>
      <c r="AO30" s="177">
        <f>AO31+AO32+AO33</f>
        <v>0</v>
      </c>
      <c r="AP30" s="177">
        <f t="shared" ref="AP30" si="10">AP31</f>
        <v>0</v>
      </c>
      <c r="AQ30" s="177">
        <v>0</v>
      </c>
      <c r="AR30" s="177">
        <f t="shared" ref="AR30" si="11">AR31</f>
        <v>0</v>
      </c>
      <c r="AS30" s="177">
        <f t="shared" ref="AS30" si="12">AS31</f>
        <v>4.1109999999999998</v>
      </c>
      <c r="AT30" s="177">
        <f t="shared" ref="AT30" si="13">AT31</f>
        <v>0</v>
      </c>
      <c r="AU30" s="177">
        <f t="shared" ref="AU30" si="14">AU31</f>
        <v>0</v>
      </c>
      <c r="AV30" s="177">
        <f t="shared" ref="AV30" si="15">AV31</f>
        <v>0</v>
      </c>
      <c r="AW30" s="177">
        <f t="shared" ref="AW30" si="16">AW31</f>
        <v>0</v>
      </c>
      <c r="AX30" s="177">
        <f t="shared" ref="AX30" si="17">AX31</f>
        <v>0</v>
      </c>
      <c r="AY30" s="177">
        <v>0</v>
      </c>
      <c r="AZ30" s="177">
        <f t="shared" ref="AZ30" si="18">AZ31</f>
        <v>0</v>
      </c>
      <c r="BA30" s="177">
        <f t="shared" ref="BA30" si="19">BA31</f>
        <v>0</v>
      </c>
      <c r="BB30" s="177">
        <f t="shared" ref="BB30" si="20">BB31</f>
        <v>0</v>
      </c>
      <c r="BC30" s="177">
        <f t="shared" ref="BC30" si="21">BC31</f>
        <v>0</v>
      </c>
      <c r="BD30" s="177">
        <f t="shared" ref="BD30" si="22">BD31</f>
        <v>0</v>
      </c>
      <c r="BE30" s="177">
        <f t="shared" ref="BE30:BF30" si="23">BE31</f>
        <v>0</v>
      </c>
      <c r="BF30" s="177">
        <f t="shared" si="23"/>
        <v>0</v>
      </c>
      <c r="BG30" s="177">
        <f t="shared" ref="BG30" si="24">BG31</f>
        <v>0</v>
      </c>
      <c r="BH30" s="177">
        <f t="shared" ref="BH30" si="25">BH31</f>
        <v>0</v>
      </c>
      <c r="BI30" s="177">
        <f t="shared" ref="BI30" si="26">BI31</f>
        <v>0</v>
      </c>
      <c r="BJ30" s="177">
        <f t="shared" ref="BJ30" si="27">BJ31</f>
        <v>0</v>
      </c>
      <c r="BK30" s="177">
        <f t="shared" ref="BK30" si="28">BK31</f>
        <v>0</v>
      </c>
      <c r="BL30" s="177">
        <f t="shared" ref="BL30" si="29">BL31</f>
        <v>0</v>
      </c>
      <c r="BM30" s="177">
        <f t="shared" ref="BM30" si="30">BM31</f>
        <v>0</v>
      </c>
      <c r="BN30" s="177">
        <f t="shared" ref="BN30" si="31">BN31</f>
        <v>0</v>
      </c>
      <c r="BO30" s="177">
        <f t="shared" ref="BO30" si="32">BO31</f>
        <v>0</v>
      </c>
      <c r="BP30" s="177">
        <f t="shared" ref="BP30" si="33">BP31</f>
        <v>0</v>
      </c>
      <c r="BQ30" s="177">
        <f t="shared" si="1"/>
        <v>0</v>
      </c>
      <c r="BR30" s="177">
        <f t="shared" si="1"/>
        <v>0</v>
      </c>
      <c r="BS30" s="177">
        <f t="shared" si="1"/>
        <v>0</v>
      </c>
      <c r="BT30" s="177">
        <f t="shared" si="1"/>
        <v>0</v>
      </c>
      <c r="BU30" s="177">
        <f t="shared" si="1"/>
        <v>0</v>
      </c>
      <c r="BV30" s="177">
        <f t="shared" si="1"/>
        <v>0</v>
      </c>
      <c r="BW30" s="177">
        <f t="shared" si="1"/>
        <v>0</v>
      </c>
      <c r="BX30" s="177">
        <f t="shared" si="1"/>
        <v>0</v>
      </c>
      <c r="BY30" s="177">
        <v>0</v>
      </c>
      <c r="BZ30" s="177">
        <f t="shared" si="1"/>
        <v>0</v>
      </c>
      <c r="CA30" s="177">
        <f t="shared" si="1"/>
        <v>0</v>
      </c>
      <c r="CB30" s="177">
        <f t="shared" si="1"/>
        <v>0</v>
      </c>
      <c r="CC30" s="177">
        <f>CC31+CC32+CC33</f>
        <v>0</v>
      </c>
      <c r="CD30" s="177">
        <f t="shared" si="1"/>
        <v>0</v>
      </c>
      <c r="CE30" s="177">
        <v>0</v>
      </c>
      <c r="CF30" s="177">
        <f t="shared" si="1"/>
        <v>0</v>
      </c>
      <c r="CG30" s="177">
        <f t="shared" si="1"/>
        <v>0</v>
      </c>
      <c r="CH30" s="177">
        <f t="shared" si="1"/>
        <v>0</v>
      </c>
      <c r="CI30" s="177">
        <f>CI31+CI32+CI33</f>
        <v>0</v>
      </c>
      <c r="CJ30" s="240">
        <v>0</v>
      </c>
      <c r="CK30" s="107" t="s">
        <v>41</v>
      </c>
    </row>
    <row r="31" spans="1:89" s="1" customFormat="1" ht="69.75" customHeight="1">
      <c r="A31" s="260" t="s">
        <v>1071</v>
      </c>
      <c r="B31" s="254" t="s">
        <v>1072</v>
      </c>
      <c r="C31" s="173" t="s">
        <v>47</v>
      </c>
      <c r="D31" s="138">
        <f>D32+D33</f>
        <v>6.4559999999999995</v>
      </c>
      <c r="E31" s="138">
        <f>E32</f>
        <v>4.1109999999999998</v>
      </c>
      <c r="F31" s="138">
        <f>F33</f>
        <v>2.3450000000000002</v>
      </c>
      <c r="G31" s="138">
        <v>0</v>
      </c>
      <c r="H31" s="138">
        <v>0</v>
      </c>
      <c r="I31" s="138">
        <v>0</v>
      </c>
      <c r="J31" s="138">
        <v>0</v>
      </c>
      <c r="K31" s="138">
        <v>4</v>
      </c>
      <c r="L31" s="138">
        <v>0</v>
      </c>
      <c r="M31" s="138">
        <v>0</v>
      </c>
      <c r="N31" s="138">
        <v>0</v>
      </c>
      <c r="O31" s="138">
        <v>0</v>
      </c>
      <c r="P31" s="138">
        <v>0</v>
      </c>
      <c r="Q31" s="138">
        <v>0</v>
      </c>
      <c r="R31" s="138">
        <v>0</v>
      </c>
      <c r="S31" s="138">
        <v>0</v>
      </c>
      <c r="T31" s="138">
        <v>0</v>
      </c>
      <c r="U31" s="138">
        <v>0</v>
      </c>
      <c r="V31" s="138">
        <v>0</v>
      </c>
      <c r="W31" s="138">
        <v>0</v>
      </c>
      <c r="X31" s="138">
        <v>0</v>
      </c>
      <c r="Y31" s="138">
        <v>0</v>
      </c>
      <c r="Z31" s="138">
        <v>0</v>
      </c>
      <c r="AA31" s="138">
        <v>0</v>
      </c>
      <c r="AB31" s="138">
        <v>0</v>
      </c>
      <c r="AC31" s="138">
        <v>0</v>
      </c>
      <c r="AD31" s="138">
        <v>0</v>
      </c>
      <c r="AE31" s="138">
        <v>0</v>
      </c>
      <c r="AF31" s="138">
        <v>0</v>
      </c>
      <c r="AG31" s="138">
        <v>0</v>
      </c>
      <c r="AH31" s="138">
        <v>0</v>
      </c>
      <c r="AI31" s="138">
        <v>0</v>
      </c>
      <c r="AJ31" s="138">
        <v>0</v>
      </c>
      <c r="AK31" s="138">
        <f>AK32</f>
        <v>4.1109999999999998</v>
      </c>
      <c r="AL31" s="138">
        <f>AL33</f>
        <v>2.3450000000000002</v>
      </c>
      <c r="AM31" s="138">
        <v>0</v>
      </c>
      <c r="AN31" s="138">
        <v>0</v>
      </c>
      <c r="AO31" s="138">
        <v>0</v>
      </c>
      <c r="AP31" s="138">
        <v>0</v>
      </c>
      <c r="AQ31" s="138">
        <v>4</v>
      </c>
      <c r="AR31" s="138">
        <v>0</v>
      </c>
      <c r="AS31" s="138">
        <f>AK31</f>
        <v>4.1109999999999998</v>
      </c>
      <c r="AT31" s="138">
        <v>0</v>
      </c>
      <c r="AU31" s="138">
        <v>0</v>
      </c>
      <c r="AV31" s="138">
        <v>0</v>
      </c>
      <c r="AW31" s="138">
        <v>0</v>
      </c>
      <c r="AX31" s="138">
        <v>0</v>
      </c>
      <c r="AY31" s="138">
        <v>4</v>
      </c>
      <c r="AZ31" s="138">
        <v>0</v>
      </c>
      <c r="BA31" s="138">
        <v>0</v>
      </c>
      <c r="BB31" s="138">
        <v>0</v>
      </c>
      <c r="BC31" s="138">
        <v>0</v>
      </c>
      <c r="BD31" s="138">
        <v>0</v>
      </c>
      <c r="BE31" s="138">
        <v>0</v>
      </c>
      <c r="BF31" s="138">
        <v>0</v>
      </c>
      <c r="BG31" s="138">
        <v>0</v>
      </c>
      <c r="BH31" s="138">
        <v>0</v>
      </c>
      <c r="BI31" s="138">
        <v>0</v>
      </c>
      <c r="BJ31" s="138">
        <v>0</v>
      </c>
      <c r="BK31" s="138">
        <v>0</v>
      </c>
      <c r="BL31" s="138">
        <v>0</v>
      </c>
      <c r="BM31" s="138">
        <v>0</v>
      </c>
      <c r="BN31" s="138">
        <v>0</v>
      </c>
      <c r="BO31" s="138">
        <v>0</v>
      </c>
      <c r="BP31" s="138">
        <v>0</v>
      </c>
      <c r="BQ31" s="138">
        <v>0</v>
      </c>
      <c r="BR31" s="138">
        <v>0</v>
      </c>
      <c r="BS31" s="138">
        <v>0</v>
      </c>
      <c r="BT31" s="138">
        <v>0</v>
      </c>
      <c r="BU31" s="138">
        <v>0</v>
      </c>
      <c r="BV31" s="138">
        <v>0</v>
      </c>
      <c r="BW31" s="138">
        <v>0</v>
      </c>
      <c r="BX31" s="138">
        <v>0</v>
      </c>
      <c r="BY31" s="138">
        <f>4.111</f>
        <v>4.1109999999999998</v>
      </c>
      <c r="BZ31" s="138">
        <v>0</v>
      </c>
      <c r="CA31" s="138">
        <v>0</v>
      </c>
      <c r="CB31" s="138">
        <v>0</v>
      </c>
      <c r="CC31" s="138">
        <v>0</v>
      </c>
      <c r="CD31" s="138">
        <v>0</v>
      </c>
      <c r="CE31" s="138">
        <v>4</v>
      </c>
      <c r="CF31" s="138">
        <v>0</v>
      </c>
      <c r="CG31" s="176">
        <f>E31-AS31</f>
        <v>0</v>
      </c>
      <c r="CH31" s="176">
        <v>0</v>
      </c>
      <c r="CI31" s="119">
        <v>0</v>
      </c>
      <c r="CJ31" s="240">
        <f t="shared" ref="CJ31:CJ33" si="34">CI31/F31</f>
        <v>0</v>
      </c>
      <c r="CK31" s="17" t="s">
        <v>41</v>
      </c>
    </row>
    <row r="32" spans="1:89" s="1" customFormat="1" ht="47.25">
      <c r="A32" s="261" t="s">
        <v>1075</v>
      </c>
      <c r="B32" s="262" t="s">
        <v>1080</v>
      </c>
      <c r="C32" s="174" t="s">
        <v>1081</v>
      </c>
      <c r="D32" s="265">
        <v>4.1109999999999998</v>
      </c>
      <c r="E32" s="138">
        <f>D32</f>
        <v>4.1109999999999998</v>
      </c>
      <c r="F32" s="138">
        <v>0</v>
      </c>
      <c r="G32" s="138">
        <v>0</v>
      </c>
      <c r="H32" s="138">
        <v>0</v>
      </c>
      <c r="I32" s="138">
        <v>0</v>
      </c>
      <c r="J32" s="138">
        <v>0</v>
      </c>
      <c r="K32" s="138">
        <v>1</v>
      </c>
      <c r="L32" s="138">
        <v>0</v>
      </c>
      <c r="M32" s="138">
        <v>0</v>
      </c>
      <c r="N32" s="138">
        <v>0</v>
      </c>
      <c r="O32" s="138">
        <v>0</v>
      </c>
      <c r="P32" s="138">
        <v>0</v>
      </c>
      <c r="Q32" s="138">
        <v>0</v>
      </c>
      <c r="R32" s="138">
        <v>0</v>
      </c>
      <c r="S32" s="138">
        <v>0</v>
      </c>
      <c r="T32" s="138">
        <v>0</v>
      </c>
      <c r="U32" s="138">
        <v>0</v>
      </c>
      <c r="V32" s="138">
        <v>0</v>
      </c>
      <c r="W32" s="138">
        <v>0</v>
      </c>
      <c r="X32" s="138">
        <v>0</v>
      </c>
      <c r="Y32" s="138">
        <v>0</v>
      </c>
      <c r="Z32" s="138">
        <v>0</v>
      </c>
      <c r="AA32" s="138">
        <v>0</v>
      </c>
      <c r="AB32" s="138">
        <v>0</v>
      </c>
      <c r="AC32" s="138">
        <v>0</v>
      </c>
      <c r="AD32" s="138">
        <v>0</v>
      </c>
      <c r="AE32" s="138">
        <v>0</v>
      </c>
      <c r="AF32" s="138">
        <v>0</v>
      </c>
      <c r="AG32" s="138">
        <v>0</v>
      </c>
      <c r="AH32" s="138">
        <v>0</v>
      </c>
      <c r="AI32" s="138">
        <v>0</v>
      </c>
      <c r="AJ32" s="138">
        <v>0</v>
      </c>
      <c r="AK32" s="138">
        <f>D32</f>
        <v>4.1109999999999998</v>
      </c>
      <c r="AL32" s="138">
        <v>0</v>
      </c>
      <c r="AM32" s="138">
        <v>0</v>
      </c>
      <c r="AN32" s="138">
        <v>0</v>
      </c>
      <c r="AO32" s="138">
        <v>0</v>
      </c>
      <c r="AP32" s="138">
        <v>0</v>
      </c>
      <c r="AQ32" s="138">
        <v>1</v>
      </c>
      <c r="AR32" s="138">
        <v>0</v>
      </c>
      <c r="AS32" s="138">
        <f>AK32</f>
        <v>4.1109999999999998</v>
      </c>
      <c r="AT32" s="138">
        <v>0</v>
      </c>
      <c r="AU32" s="138">
        <v>0</v>
      </c>
      <c r="AV32" s="138">
        <v>0</v>
      </c>
      <c r="AW32" s="138">
        <v>0</v>
      </c>
      <c r="AX32" s="138">
        <v>0</v>
      </c>
      <c r="AY32" s="138">
        <v>1</v>
      </c>
      <c r="AZ32" s="138">
        <v>0</v>
      </c>
      <c r="BA32" s="138">
        <v>0</v>
      </c>
      <c r="BB32" s="138">
        <v>0</v>
      </c>
      <c r="BC32" s="138">
        <v>0</v>
      </c>
      <c r="BD32" s="138">
        <v>0</v>
      </c>
      <c r="BE32" s="138">
        <v>0</v>
      </c>
      <c r="BF32" s="138">
        <v>0</v>
      </c>
      <c r="BG32" s="138">
        <v>0</v>
      </c>
      <c r="BH32" s="138">
        <v>0</v>
      </c>
      <c r="BI32" s="138">
        <v>0</v>
      </c>
      <c r="BJ32" s="138">
        <v>0</v>
      </c>
      <c r="BK32" s="138">
        <v>0</v>
      </c>
      <c r="BL32" s="138">
        <v>0</v>
      </c>
      <c r="BM32" s="138">
        <v>0</v>
      </c>
      <c r="BN32" s="138">
        <v>0</v>
      </c>
      <c r="BO32" s="138">
        <v>0</v>
      </c>
      <c r="BP32" s="138">
        <v>0</v>
      </c>
      <c r="BQ32" s="138">
        <v>0</v>
      </c>
      <c r="BR32" s="138">
        <v>0</v>
      </c>
      <c r="BS32" s="138">
        <v>0</v>
      </c>
      <c r="BT32" s="138">
        <v>0</v>
      </c>
      <c r="BU32" s="138">
        <v>0</v>
      </c>
      <c r="BV32" s="138">
        <v>0</v>
      </c>
      <c r="BW32" s="138">
        <v>0</v>
      </c>
      <c r="BX32" s="138">
        <v>0</v>
      </c>
      <c r="BY32" s="138">
        <v>4.1109999999999998</v>
      </c>
      <c r="BZ32" s="138">
        <v>0</v>
      </c>
      <c r="CA32" s="138">
        <v>0</v>
      </c>
      <c r="CB32" s="138">
        <v>0</v>
      </c>
      <c r="CC32" s="138">
        <v>0</v>
      </c>
      <c r="CD32" s="138">
        <v>0</v>
      </c>
      <c r="CE32" s="138">
        <v>1</v>
      </c>
      <c r="CF32" s="138">
        <v>0</v>
      </c>
      <c r="CG32" s="176">
        <v>0</v>
      </c>
      <c r="CH32" s="176">
        <v>0</v>
      </c>
      <c r="CI32" s="119">
        <f t="shared" ref="CI32" si="35">AL32</f>
        <v>0</v>
      </c>
      <c r="CJ32" s="240">
        <v>0</v>
      </c>
      <c r="CK32" s="17" t="s">
        <v>41</v>
      </c>
    </row>
    <row r="33" spans="1:89" ht="47.25">
      <c r="A33" s="261" t="s">
        <v>1082</v>
      </c>
      <c r="B33" s="263" t="s">
        <v>1083</v>
      </c>
      <c r="C33" s="264" t="s">
        <v>1084</v>
      </c>
      <c r="D33" s="266">
        <v>2.3450000000000002</v>
      </c>
      <c r="E33" s="138">
        <v>0</v>
      </c>
      <c r="F33" s="267">
        <f>D33</f>
        <v>2.3450000000000002</v>
      </c>
      <c r="G33" s="138">
        <v>0</v>
      </c>
      <c r="H33" s="138">
        <v>0</v>
      </c>
      <c r="I33" s="138">
        <v>0</v>
      </c>
      <c r="J33" s="138">
        <v>0</v>
      </c>
      <c r="K33" s="138">
        <v>3</v>
      </c>
      <c r="L33" s="138">
        <v>0</v>
      </c>
      <c r="M33" s="138">
        <v>0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138">
        <v>0</v>
      </c>
      <c r="Z33" s="138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267">
        <f>D33</f>
        <v>2.3450000000000002</v>
      </c>
      <c r="AM33" s="138">
        <v>0</v>
      </c>
      <c r="AN33" s="138">
        <v>0</v>
      </c>
      <c r="AO33" s="138">
        <v>0</v>
      </c>
      <c r="AP33" s="138">
        <v>0</v>
      </c>
      <c r="AQ33" s="138">
        <v>3</v>
      </c>
      <c r="AR33" s="138">
        <v>0</v>
      </c>
      <c r="AS33" s="138">
        <v>0</v>
      </c>
      <c r="AT33" s="138">
        <f>AL33</f>
        <v>2.3450000000000002</v>
      </c>
      <c r="AU33" s="138">
        <v>0</v>
      </c>
      <c r="AV33" s="138">
        <v>0</v>
      </c>
      <c r="AW33" s="138">
        <v>0</v>
      </c>
      <c r="AX33" s="138">
        <v>0</v>
      </c>
      <c r="AY33" s="138">
        <v>3</v>
      </c>
      <c r="AZ33" s="138">
        <v>0</v>
      </c>
      <c r="BA33" s="138">
        <v>0</v>
      </c>
      <c r="BB33" s="138">
        <v>0</v>
      </c>
      <c r="BC33" s="138">
        <v>0</v>
      </c>
      <c r="BD33" s="138">
        <v>0</v>
      </c>
      <c r="BE33" s="138">
        <v>0</v>
      </c>
      <c r="BF33" s="138">
        <v>0</v>
      </c>
      <c r="BG33" s="138">
        <v>0</v>
      </c>
      <c r="BH33" s="138">
        <v>0</v>
      </c>
      <c r="BI33" s="138">
        <v>0</v>
      </c>
      <c r="BJ33" s="138">
        <v>0</v>
      </c>
      <c r="BK33" s="138">
        <v>0</v>
      </c>
      <c r="BL33" s="138">
        <v>0</v>
      </c>
      <c r="BM33" s="138">
        <v>0</v>
      </c>
      <c r="BN33" s="138">
        <v>0</v>
      </c>
      <c r="BO33" s="138">
        <v>0</v>
      </c>
      <c r="BP33" s="138">
        <v>0</v>
      </c>
      <c r="BQ33" s="138">
        <v>0</v>
      </c>
      <c r="BR33" s="138">
        <v>0</v>
      </c>
      <c r="BS33" s="138">
        <v>0</v>
      </c>
      <c r="BT33" s="138">
        <v>0</v>
      </c>
      <c r="BU33" s="138">
        <v>0</v>
      </c>
      <c r="BV33" s="138">
        <v>0</v>
      </c>
      <c r="BW33" s="138">
        <v>0</v>
      </c>
      <c r="BX33" s="138">
        <v>0</v>
      </c>
      <c r="BY33" s="138">
        <v>0</v>
      </c>
      <c r="BZ33" s="174">
        <v>2.3450000000000002</v>
      </c>
      <c r="CA33" s="138">
        <v>0</v>
      </c>
      <c r="CB33" s="138">
        <v>0</v>
      </c>
      <c r="CC33" s="138">
        <v>0</v>
      </c>
      <c r="CD33" s="138">
        <v>0</v>
      </c>
      <c r="CE33" s="138">
        <v>3</v>
      </c>
      <c r="CF33" s="138">
        <v>0</v>
      </c>
      <c r="CG33" s="176">
        <f>E33-AS33</f>
        <v>0</v>
      </c>
      <c r="CH33" s="176">
        <v>0</v>
      </c>
      <c r="CI33" s="119">
        <v>0</v>
      </c>
      <c r="CJ33" s="240">
        <f t="shared" si="34"/>
        <v>0</v>
      </c>
      <c r="CK33" s="17" t="s">
        <v>41</v>
      </c>
    </row>
  </sheetData>
  <customSheetViews>
    <customSheetView guid="{7DEB5728-2FB9-407E-AD51-935C096482A6}" scale="55" showPageBreaks="1" printArea="1" showAutoFilter="1" hiddenRows="1" showRuler="0" topLeftCell="BN549">
      <selection activeCell="CE562" sqref="CE562:CF562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1"/>
      <headerFooter alignWithMargins="0"/>
      <autoFilter ref="A25:CR647" xr:uid="{FF7F63C8-5701-4E51-A79C-25C153BB18E0}"/>
    </customSheetView>
    <customSheetView guid="{8F1D26EC-2A17-448C-B03E-3E3FACB015C6}" scale="55" printArea="1" showAutoFilter="1" showRuler="0" topLeftCell="A13">
      <pane xSplit="3" ySplit="19" topLeftCell="AH581" activePane="bottomRight" state="frozen"/>
      <selection pane="bottomRight" activeCell="CJ589" sqref="CJ589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2"/>
      <headerFooter alignWithMargins="0"/>
      <autoFilter ref="A24:CR697" xr:uid="{460D1792-82CF-4028-9A85-05773F5B855A}"/>
    </customSheetView>
    <customSheetView guid="{86ABB103-B007-4CE7-BE9F-F4EED57FA42A}" scale="70" showPageBreaks="1" printArea="1" showAutoFilter="1" showRuler="0" topLeftCell="A14">
      <selection activeCell="J609" sqref="J609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3"/>
      <headerFooter alignWithMargins="0"/>
      <autoFilter ref="A24:CR636" xr:uid="{D57E317E-9C56-4638-9939-607F411F9DBA}"/>
    </customSheetView>
    <customSheetView guid="{2B944529-4431-4AE3-A585-21D645644E2B}" scale="55" showAutoFilter="1" showRuler="0" topLeftCell="A16">
      <pane xSplit="3" ySplit="15" topLeftCell="AS32" activePane="bottomRight" state="frozen"/>
      <selection pane="bottomRight" activeCell="AT16" sqref="AT1:AT1048576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4"/>
      <headerFooter alignWithMargins="0"/>
      <autoFilter ref="A24:CR636" xr:uid="{B6985A67-72D8-4451-8558-998F2821432D}"/>
    </customSheetView>
    <customSheetView guid="{BC4BEA76-2C25-43DA-92FE-F6396D174A29}" scale="60" showPageBreaks="1" printArea="1" showAutoFilter="1" hiddenRows="1" showRuler="0" topLeftCell="A19">
      <pane xSplit="3" ySplit="12" topLeftCell="BB32" activePane="bottomRight" state="frozen"/>
      <selection pane="bottomRight" activeCell="BT733" sqref="BT733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5"/>
      <headerFooter alignWithMargins="0"/>
      <autoFilter ref="A24:CB716" xr:uid="{9910BDDB-0658-41C8-A194-0CE75896FC9A}"/>
    </customSheetView>
    <customSheetView guid="{68608AB4-99AC-4E4C-A27D-0DD29BE6EC94}" scale="60" showPageBreaks="1" printArea="1" showAutoFilter="1" hiddenColumns="1" showRuler="0" topLeftCell="A16">
      <pane xSplit="3" ySplit="11" topLeftCell="D51" activePane="bottomRight" state="frozen"/>
      <selection pane="bottomRight" activeCell="J37" sqref="J37"/>
      <colBreaks count="1" manualBreakCount="1">
        <brk id="16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6"/>
      <headerFooter alignWithMargins="0"/>
      <autoFilter ref="A26:CA643" xr:uid="{3EE385A4-E6F0-49DD-991F-F701C23CF621}"/>
    </customSheetView>
    <customSheetView guid="{74CE0FEA-305F-4C35-BF60-A17DA60785C5}" scale="61" showPageBreaks="1" printArea="1" showAutoFilter="1" showRuler="0" topLeftCell="A16">
      <pane xSplit="3" ySplit="11" topLeftCell="D27" activePane="bottomRight" state="frozen"/>
      <selection pane="bottomRight" activeCell="H40" sqref="H40"/>
      <colBreaks count="1" manualBreakCount="1">
        <brk id="16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7"/>
      <headerFooter alignWithMargins="0"/>
      <autoFilter ref="A26:CA486" xr:uid="{CFDD114D-62FE-4E00-9903-57DDDDF4A89B}"/>
    </customSheetView>
    <customSheetView guid="{D8D3CB24-28FF-45A0-9EF1-8CE95ADC0FB4}" scale="55" showAutoFilter="1" showRuler="0" topLeftCell="A16">
      <pane xSplit="3" ySplit="15" topLeftCell="AS32" activePane="bottomRight" state="frozen"/>
      <selection pane="bottomRight" activeCell="AT16" sqref="AT1:AT1048576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8"/>
      <headerFooter alignWithMargins="0"/>
      <autoFilter ref="A24:CR637" xr:uid="{23479651-0BB5-43E5-9BCD-C020DCA590FD}"/>
    </customSheetView>
    <customSheetView guid="{14462373-8022-4232-9A5A-0293BFE95EF6}" scale="55" showPageBreaks="1" printArea="1" showAutoFilter="1" showRuler="0" topLeftCell="A16">
      <pane xSplit="3" ySplit="9" topLeftCell="D26" activePane="bottomRight" state="frozen"/>
      <selection pane="bottomRight" activeCell="N31" sqref="N31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9"/>
      <headerFooter alignWithMargins="0"/>
      <autoFilter ref="A24:CR636" xr:uid="{033F2543-AEDD-4540-8958-5DBF506F537F}"/>
    </customSheetView>
    <customSheetView guid="{A7B02568-F1C7-42ED-9B48-AABC97950C38}" scale="50" showPageBreaks="1" printArea="1" showAutoFilter="1" hiddenRows="1" showRuler="0" topLeftCell="A17">
      <pane xSplit="3" ySplit="9" topLeftCell="BW723" activePane="bottomRight" state="frozen"/>
      <selection pane="bottomRight" activeCell="CI732" sqref="CI732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10"/>
      <headerFooter alignWithMargins="0"/>
      <autoFilter ref="A25:CR733" xr:uid="{C951FE2B-F8AD-4EFF-9E85-0FF65DA357A7}"/>
    </customSheetView>
    <customSheetView guid="{3902BEF4-66C6-44A2-871B-914527DC583C}" scale="55" showAutoFilter="1" hiddenRows="1" showRuler="0" topLeftCell="A22">
      <pane xSplit="4" ySplit="4" topLeftCell="E219" activePane="bottomRight" state="frozen"/>
      <selection pane="bottomRight" activeCell="A230" sqref="A230:XFD230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11"/>
      <headerFooter alignWithMargins="0"/>
      <autoFilter ref="A25:CR828" xr:uid="{DDAA64DE-5CE3-4534-AAC0-88B64830F080}"/>
    </customSheetView>
    <customSheetView guid="{331B88AC-E2A5-46CF-A00A-B330F6581491}" scale="55" showAutoFilter="1" hiddenRows="1" showRuler="0" topLeftCell="A13">
      <pane xSplit="4" ySplit="14" topLeftCell="BN27" activePane="bottomRight" state="frozen"/>
      <selection pane="bottomRight" activeCell="D27" sqref="D27:CF48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12"/>
      <headerFooter alignWithMargins="0"/>
      <autoFilter ref="A25:CR844" xr:uid="{80054C08-3994-41B1-916C-8187CFE8669B}"/>
    </customSheetView>
    <customSheetView guid="{48A60FB0-9A73-41A3-99DB-17520660C91A}" scale="55" showPageBreaks="1" printArea="1" showAutoFilter="1" hiddenRows="1" showRuler="0" topLeftCell="A13">
      <pane xSplit="4" ySplit="14" topLeftCell="BN27" activePane="bottomRight" state="frozen"/>
      <selection pane="bottomRight" activeCell="D27" sqref="D27:CF48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13"/>
      <headerFooter alignWithMargins="0"/>
      <autoFilter ref="A25:CR844" xr:uid="{BA595B65-8005-43DC-8F4F-AB5A1CA632BC}"/>
    </customSheetView>
    <customSheetView guid="{DAC231B9-ECB4-49BA-ACD3-68C6025473BB}" scale="55" showAutoFilter="1" hiddenRows="1" showRuler="0" topLeftCell="A13">
      <pane xSplit="4" ySplit="14" topLeftCell="CH232" activePane="bottomRight" state="frozen"/>
      <selection pane="bottomRight" activeCell="A245" sqref="A245:XFD245"/>
      <colBreaks count="1" manualBreakCount="1">
        <brk id="17" max="454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14"/>
      <headerFooter alignWithMargins="0"/>
      <autoFilter ref="A25:CR1074" xr:uid="{1643DF04-2C2C-4559-889C-2F55B34A47AE}"/>
    </customSheetView>
  </customSheetViews>
  <mergeCells count="39">
    <mergeCell ref="CG20:CJ22"/>
    <mergeCell ref="A12:AQ12"/>
    <mergeCell ref="A13:AQ13"/>
    <mergeCell ref="A19:AQ19"/>
    <mergeCell ref="D20:D24"/>
    <mergeCell ref="E20:CF20"/>
    <mergeCell ref="E21:AR21"/>
    <mergeCell ref="F23:L23"/>
    <mergeCell ref="E22:L22"/>
    <mergeCell ref="M22:T22"/>
    <mergeCell ref="N23:T23"/>
    <mergeCell ref="V23:AB23"/>
    <mergeCell ref="U22:AB22"/>
    <mergeCell ref="AC22:AJ22"/>
    <mergeCell ref="AD23:AJ23"/>
    <mergeCell ref="AL23:AR23"/>
    <mergeCell ref="AS21:CF21"/>
    <mergeCell ref="AK22:AR22"/>
    <mergeCell ref="A4:AQ4"/>
    <mergeCell ref="A7:AQ7"/>
    <mergeCell ref="A10:AQ10"/>
    <mergeCell ref="A5:AQ5"/>
    <mergeCell ref="A8:AQ8"/>
    <mergeCell ref="AT23:AZ23"/>
    <mergeCell ref="AS22:AZ22"/>
    <mergeCell ref="CK20:CK24"/>
    <mergeCell ref="A20:A24"/>
    <mergeCell ref="B20:B24"/>
    <mergeCell ref="C20:C24"/>
    <mergeCell ref="BA22:BH22"/>
    <mergeCell ref="BB23:BH23"/>
    <mergeCell ref="CG23:CH23"/>
    <mergeCell ref="CI23:CJ23"/>
    <mergeCell ref="BR23:BX23"/>
    <mergeCell ref="BQ22:BX22"/>
    <mergeCell ref="BZ23:CF23"/>
    <mergeCell ref="BY22:CF22"/>
    <mergeCell ref="BJ23:BP23"/>
    <mergeCell ref="BI22:BP22"/>
  </mergeCells>
  <phoneticPr fontId="98" type="noConversion"/>
  <conditionalFormatting sqref="A15:XFD16">
    <cfRule type="cellIs" dxfId="0" priority="547" operator="greaterThan">
      <formula>0</formula>
    </cfRule>
  </conditionalFormatting>
  <pageMargins left="0.51181102362204722" right="0.11811023622047245" top="0.15748031496062992" bottom="0.15748031496062992" header="0.31496062992125984" footer="0.31496062992125984"/>
  <pageSetup paperSize="8" scale="12" fitToHeight="0" orientation="landscape" r:id="rId15"/>
  <headerFooter alignWithMargins="0"/>
  <colBreaks count="1" manualBreakCount="1">
    <brk id="17" max="45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outlinePr summaryBelow="0"/>
  </sheetPr>
  <dimension ref="A1:AN33"/>
  <sheetViews>
    <sheetView showRuler="0" topLeftCell="A7" zoomScale="60" zoomScaleNormal="60" zoomScaleSheetLayoutView="50" workbookViewId="0">
      <selection activeCell="G30" sqref="G30"/>
    </sheetView>
  </sheetViews>
  <sheetFormatPr defaultColWidth="9" defaultRowHeight="15.75"/>
  <cols>
    <col min="1" max="1" width="8.875" style="2" customWidth="1"/>
    <col min="2" max="2" width="55.375" style="8" customWidth="1"/>
    <col min="3" max="4" width="22.25" style="2" customWidth="1"/>
    <col min="5" max="5" width="14.5" style="2" customWidth="1"/>
    <col min="6" max="8" width="10.625" style="2" customWidth="1"/>
    <col min="9" max="10" width="10.625" style="14" customWidth="1"/>
    <col min="11" max="16" width="10.625" style="2" customWidth="1"/>
    <col min="17" max="20" width="12" style="2" customWidth="1"/>
    <col min="21" max="22" width="12.875" style="2" customWidth="1"/>
    <col min="23" max="23" width="12" style="2" customWidth="1"/>
    <col min="24" max="24" width="8.125" style="2" customWidth="1"/>
    <col min="25" max="25" width="11.75" style="2" customWidth="1"/>
    <col min="26" max="26" width="8.125" style="2" customWidth="1"/>
    <col min="27" max="27" width="11.125" style="2" customWidth="1"/>
    <col min="28" max="32" width="8.125" style="2" customWidth="1"/>
    <col min="33" max="34" width="11.25" style="2" customWidth="1"/>
    <col min="35" max="38" width="8.125" style="2" customWidth="1"/>
    <col min="39" max="40" width="13.75" style="2" customWidth="1"/>
    <col min="41" max="16384" width="9" style="2"/>
  </cols>
  <sheetData>
    <row r="1" spans="1:40" s="11" customFormat="1">
      <c r="B1" s="37"/>
      <c r="AM1" s="97" t="s">
        <v>33</v>
      </c>
      <c r="AN1" s="97"/>
    </row>
    <row r="2" spans="1:40" s="11" customFormat="1">
      <c r="B2" s="37"/>
      <c r="AM2" s="13" t="s">
        <v>2</v>
      </c>
      <c r="AN2" s="13"/>
    </row>
    <row r="3" spans="1:40" s="11" customFormat="1">
      <c r="B3" s="37"/>
      <c r="AM3" s="13" t="s">
        <v>59</v>
      </c>
      <c r="AN3" s="13"/>
    </row>
    <row r="4" spans="1:40" s="32" customFormat="1" ht="40.5" customHeight="1">
      <c r="A4" s="300" t="s">
        <v>60</v>
      </c>
      <c r="B4" s="300"/>
      <c r="C4" s="300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300"/>
      <c r="Q4" s="300"/>
      <c r="R4" s="300"/>
      <c r="S4" s="300"/>
      <c r="T4" s="300"/>
      <c r="U4" s="300"/>
      <c r="V4" s="300"/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129"/>
    </row>
    <row r="5" spans="1:40" s="11" customFormat="1" ht="18.75" customHeight="1">
      <c r="A5" s="271" t="s">
        <v>1086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122"/>
    </row>
    <row r="6" spans="1:40" s="11" customFormat="1">
      <c r="A6" s="121"/>
      <c r="B6" s="122"/>
      <c r="C6" s="121"/>
      <c r="D6" s="121"/>
      <c r="E6" s="121"/>
      <c r="F6" s="121"/>
      <c r="G6" s="121"/>
      <c r="H6" s="121"/>
      <c r="I6" s="121"/>
      <c r="J6" s="121"/>
    </row>
    <row r="7" spans="1:40" s="11" customFormat="1" ht="18.75" customHeight="1">
      <c r="A7" s="271" t="s">
        <v>1045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122"/>
    </row>
    <row r="8" spans="1:40" s="11" customFormat="1">
      <c r="A8" s="269" t="s">
        <v>61</v>
      </c>
      <c r="B8" s="269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69"/>
      <c r="W8" s="269"/>
      <c r="X8" s="269"/>
      <c r="Y8" s="269"/>
      <c r="Z8" s="269"/>
      <c r="AA8" s="269"/>
      <c r="AB8" s="269"/>
      <c r="AC8" s="269"/>
      <c r="AD8" s="269"/>
      <c r="AE8" s="269"/>
      <c r="AF8" s="269"/>
      <c r="AG8" s="269"/>
      <c r="AH8" s="269"/>
      <c r="AI8" s="269"/>
      <c r="AJ8" s="269"/>
      <c r="AK8" s="269"/>
      <c r="AL8" s="269"/>
      <c r="AM8" s="269"/>
      <c r="AN8" s="124"/>
    </row>
    <row r="9" spans="1:40" s="11" customFormat="1">
      <c r="A9" s="124"/>
      <c r="B9" s="39"/>
      <c r="C9" s="124"/>
      <c r="D9" s="124"/>
      <c r="E9" s="124"/>
      <c r="F9" s="124"/>
      <c r="G9" s="124"/>
      <c r="H9" s="124"/>
      <c r="I9" s="124"/>
      <c r="J9" s="124"/>
    </row>
    <row r="10" spans="1:40" s="11" customFormat="1">
      <c r="A10" s="272" t="s">
        <v>1085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  <c r="AM10" s="272"/>
      <c r="AN10" s="123"/>
    </row>
    <row r="11" spans="1:40" s="11" customFormat="1">
      <c r="B11" s="37"/>
    </row>
    <row r="12" spans="1:40" s="11" customFormat="1">
      <c r="A12" s="269" t="s">
        <v>1061</v>
      </c>
      <c r="B12" s="269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  <c r="V12" s="269"/>
      <c r="W12" s="269"/>
      <c r="X12" s="269"/>
      <c r="Y12" s="269"/>
      <c r="Z12" s="269"/>
      <c r="AA12" s="269"/>
      <c r="AB12" s="269"/>
      <c r="AC12" s="269"/>
      <c r="AD12" s="269"/>
      <c r="AE12" s="269"/>
      <c r="AF12" s="269"/>
      <c r="AG12" s="269"/>
      <c r="AH12" s="269"/>
      <c r="AI12" s="269"/>
      <c r="AJ12" s="269"/>
      <c r="AK12" s="269"/>
      <c r="AL12" s="269"/>
      <c r="AM12" s="269"/>
      <c r="AN12" s="124"/>
    </row>
    <row r="13" spans="1:40" s="11" customFormat="1">
      <c r="A13" s="269" t="s">
        <v>440</v>
      </c>
      <c r="B13" s="269"/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69"/>
      <c r="AC13" s="269"/>
      <c r="AD13" s="269"/>
      <c r="AE13" s="269"/>
      <c r="AF13" s="269"/>
      <c r="AG13" s="269"/>
      <c r="AH13" s="269"/>
      <c r="AI13" s="269"/>
      <c r="AJ13" s="269"/>
      <c r="AK13" s="269"/>
      <c r="AL13" s="269"/>
      <c r="AM13" s="269"/>
      <c r="AN13" s="124"/>
    </row>
    <row r="14" spans="1:40" ht="62.25" customHeight="1"/>
    <row r="15" spans="1:40" ht="18.75" customHeight="1"/>
    <row r="16" spans="1:40"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</row>
    <row r="17" spans="1:40" s="3" customFormat="1">
      <c r="B17" s="21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</row>
    <row r="18" spans="1:40"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</row>
    <row r="19" spans="1:40">
      <c r="A19" s="313"/>
      <c r="B19" s="313"/>
      <c r="C19" s="313"/>
      <c r="D19" s="313"/>
      <c r="E19" s="305"/>
      <c r="F19" s="305"/>
      <c r="G19" s="305"/>
      <c r="H19" s="305"/>
      <c r="I19" s="305"/>
      <c r="J19" s="128"/>
    </row>
    <row r="20" spans="1:40" ht="29.25" customHeight="1">
      <c r="A20" s="292" t="s">
        <v>131</v>
      </c>
      <c r="B20" s="295" t="s">
        <v>14</v>
      </c>
      <c r="C20" s="295" t="s">
        <v>39</v>
      </c>
      <c r="D20" s="292" t="s">
        <v>58</v>
      </c>
      <c r="E20" s="307" t="s">
        <v>1089</v>
      </c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  <c r="AH20" s="308"/>
      <c r="AI20" s="308"/>
      <c r="AJ20" s="308"/>
      <c r="AK20" s="308"/>
      <c r="AL20" s="308"/>
      <c r="AM20" s="308"/>
      <c r="AN20" s="309"/>
    </row>
    <row r="21" spans="1:40" ht="14.25" customHeight="1">
      <c r="A21" s="293"/>
      <c r="B21" s="295"/>
      <c r="C21" s="295"/>
      <c r="D21" s="293"/>
      <c r="E21" s="310"/>
      <c r="F21" s="311"/>
      <c r="G21" s="311"/>
      <c r="H21" s="311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  <c r="U21" s="311"/>
      <c r="V21" s="311"/>
      <c r="W21" s="311"/>
      <c r="X21" s="311"/>
      <c r="Y21" s="311"/>
      <c r="Z21" s="311"/>
      <c r="AA21" s="311"/>
      <c r="AB21" s="311"/>
      <c r="AC21" s="311"/>
      <c r="AD21" s="311"/>
      <c r="AE21" s="311"/>
      <c r="AF21" s="311"/>
      <c r="AG21" s="311"/>
      <c r="AH21" s="311"/>
      <c r="AI21" s="311"/>
      <c r="AJ21" s="311"/>
      <c r="AK21" s="311"/>
      <c r="AL21" s="311"/>
      <c r="AM21" s="311"/>
      <c r="AN21" s="312"/>
    </row>
    <row r="22" spans="1:40" ht="29.25" customHeight="1">
      <c r="A22" s="293"/>
      <c r="B22" s="295"/>
      <c r="C22" s="295"/>
      <c r="D22" s="293"/>
      <c r="E22" s="306" t="s">
        <v>6</v>
      </c>
      <c r="F22" s="306"/>
      <c r="G22" s="306"/>
      <c r="H22" s="306"/>
      <c r="I22" s="306"/>
      <c r="J22" s="306"/>
      <c r="K22" s="306" t="s">
        <v>7</v>
      </c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  <c r="AH22" s="306"/>
      <c r="AI22" s="306"/>
      <c r="AJ22" s="306"/>
      <c r="AK22" s="306"/>
      <c r="AL22" s="306"/>
      <c r="AM22" s="306"/>
      <c r="AN22" s="306"/>
    </row>
    <row r="23" spans="1:40" ht="29.25" customHeight="1">
      <c r="A23" s="293"/>
      <c r="B23" s="295"/>
      <c r="C23" s="295"/>
      <c r="D23" s="293"/>
      <c r="E23" s="284" t="s">
        <v>28</v>
      </c>
      <c r="F23" s="284"/>
      <c r="G23" s="284"/>
      <c r="H23" s="284"/>
      <c r="I23" s="284"/>
      <c r="J23" s="285"/>
      <c r="K23" s="283" t="s">
        <v>28</v>
      </c>
      <c r="L23" s="284"/>
      <c r="M23" s="284"/>
      <c r="N23" s="284"/>
      <c r="O23" s="284"/>
      <c r="P23" s="285"/>
      <c r="Q23" s="283" t="s">
        <v>13</v>
      </c>
      <c r="R23" s="284"/>
      <c r="S23" s="284"/>
      <c r="T23" s="284"/>
      <c r="U23" s="284"/>
      <c r="V23" s="285"/>
      <c r="W23" s="283" t="s">
        <v>29</v>
      </c>
      <c r="X23" s="284"/>
      <c r="Y23" s="284"/>
      <c r="Z23" s="284"/>
      <c r="AA23" s="284"/>
      <c r="AB23" s="285"/>
      <c r="AC23" s="283" t="s">
        <v>9</v>
      </c>
      <c r="AD23" s="284"/>
      <c r="AE23" s="284"/>
      <c r="AF23" s="284"/>
      <c r="AG23" s="284"/>
      <c r="AH23" s="285"/>
      <c r="AI23" s="306" t="s">
        <v>10</v>
      </c>
      <c r="AJ23" s="306"/>
      <c r="AK23" s="306"/>
      <c r="AL23" s="306"/>
      <c r="AM23" s="306"/>
      <c r="AN23" s="306"/>
    </row>
    <row r="24" spans="1:40" ht="114" customHeight="1">
      <c r="A24" s="294"/>
      <c r="B24" s="295"/>
      <c r="C24" s="295"/>
      <c r="D24" s="294"/>
      <c r="E24" s="150" t="s">
        <v>23</v>
      </c>
      <c r="F24" s="148" t="s">
        <v>24</v>
      </c>
      <c r="G24" s="148" t="s">
        <v>25</v>
      </c>
      <c r="H24" s="148" t="s">
        <v>26</v>
      </c>
      <c r="I24" s="148" t="s">
        <v>428</v>
      </c>
      <c r="J24" s="148" t="s">
        <v>429</v>
      </c>
      <c r="K24" s="148" t="s">
        <v>23</v>
      </c>
      <c r="L24" s="148" t="s">
        <v>24</v>
      </c>
      <c r="M24" s="148" t="s">
        <v>25</v>
      </c>
      <c r="N24" s="148" t="s">
        <v>26</v>
      </c>
      <c r="O24" s="148" t="s">
        <v>428</v>
      </c>
      <c r="P24" s="148" t="s">
        <v>429</v>
      </c>
      <c r="Q24" s="148" t="s">
        <v>23</v>
      </c>
      <c r="R24" s="148" t="s">
        <v>24</v>
      </c>
      <c r="S24" s="148" t="s">
        <v>25</v>
      </c>
      <c r="T24" s="148" t="s">
        <v>26</v>
      </c>
      <c r="U24" s="148" t="s">
        <v>428</v>
      </c>
      <c r="V24" s="148" t="s">
        <v>429</v>
      </c>
      <c r="W24" s="148" t="s">
        <v>23</v>
      </c>
      <c r="X24" s="148" t="s">
        <v>24</v>
      </c>
      <c r="Y24" s="148" t="s">
        <v>25</v>
      </c>
      <c r="Z24" s="148" t="s">
        <v>26</v>
      </c>
      <c r="AA24" s="148" t="s">
        <v>428</v>
      </c>
      <c r="AB24" s="148" t="s">
        <v>429</v>
      </c>
      <c r="AC24" s="148" t="s">
        <v>23</v>
      </c>
      <c r="AD24" s="148" t="s">
        <v>24</v>
      </c>
      <c r="AE24" s="148" t="s">
        <v>25</v>
      </c>
      <c r="AF24" s="148" t="s">
        <v>26</v>
      </c>
      <c r="AG24" s="148" t="s">
        <v>428</v>
      </c>
      <c r="AH24" s="148" t="s">
        <v>429</v>
      </c>
      <c r="AI24" s="148" t="s">
        <v>23</v>
      </c>
      <c r="AJ24" s="148" t="s">
        <v>24</v>
      </c>
      <c r="AK24" s="148" t="s">
        <v>25</v>
      </c>
      <c r="AL24" s="148" t="s">
        <v>26</v>
      </c>
      <c r="AM24" s="148" t="s">
        <v>428</v>
      </c>
      <c r="AN24" s="148" t="s">
        <v>429</v>
      </c>
    </row>
    <row r="25" spans="1:40" s="11" customFormat="1">
      <c r="A25" s="149">
        <v>1</v>
      </c>
      <c r="B25" s="146">
        <v>2</v>
      </c>
      <c r="C25" s="149">
        <v>3</v>
      </c>
      <c r="D25" s="149">
        <v>4</v>
      </c>
      <c r="E25" s="149" t="s">
        <v>79</v>
      </c>
      <c r="F25" s="149" t="s">
        <v>80</v>
      </c>
      <c r="G25" s="149" t="s">
        <v>81</v>
      </c>
      <c r="H25" s="149" t="s">
        <v>82</v>
      </c>
      <c r="I25" s="149" t="s">
        <v>83</v>
      </c>
      <c r="J25" s="149" t="s">
        <v>174</v>
      </c>
      <c r="K25" s="149" t="s">
        <v>184</v>
      </c>
      <c r="L25" s="149" t="s">
        <v>185</v>
      </c>
      <c r="M25" s="149" t="s">
        <v>186</v>
      </c>
      <c r="N25" s="149" t="s">
        <v>187</v>
      </c>
      <c r="O25" s="149" t="s">
        <v>188</v>
      </c>
      <c r="P25" s="149" t="s">
        <v>189</v>
      </c>
      <c r="Q25" s="149" t="s">
        <v>104</v>
      </c>
      <c r="R25" s="149" t="s">
        <v>105</v>
      </c>
      <c r="S25" s="149" t="s">
        <v>106</v>
      </c>
      <c r="T25" s="149" t="s">
        <v>107</v>
      </c>
      <c r="U25" s="149" t="s">
        <v>108</v>
      </c>
      <c r="V25" s="149" t="s">
        <v>235</v>
      </c>
      <c r="W25" s="149" t="s">
        <v>219</v>
      </c>
      <c r="X25" s="149" t="s">
        <v>220</v>
      </c>
      <c r="Y25" s="149" t="s">
        <v>221</v>
      </c>
      <c r="Z25" s="149" t="s">
        <v>222</v>
      </c>
      <c r="AA25" s="149" t="s">
        <v>223</v>
      </c>
      <c r="AB25" s="149" t="s">
        <v>435</v>
      </c>
      <c r="AC25" s="149" t="s">
        <v>224</v>
      </c>
      <c r="AD25" s="149" t="s">
        <v>225</v>
      </c>
      <c r="AE25" s="149" t="s">
        <v>226</v>
      </c>
      <c r="AF25" s="149" t="s">
        <v>227</v>
      </c>
      <c r="AG25" s="149" t="s">
        <v>228</v>
      </c>
      <c r="AH25" s="149" t="s">
        <v>436</v>
      </c>
      <c r="AI25" s="149" t="s">
        <v>229</v>
      </c>
      <c r="AJ25" s="149" t="s">
        <v>230</v>
      </c>
      <c r="AK25" s="149" t="s">
        <v>231</v>
      </c>
      <c r="AL25" s="149" t="s">
        <v>232</v>
      </c>
      <c r="AM25" s="149" t="s">
        <v>233</v>
      </c>
      <c r="AN25" s="149" t="s">
        <v>437</v>
      </c>
    </row>
    <row r="26" spans="1:40" s="109" customFormat="1" ht="36" customHeight="1">
      <c r="A26" s="183"/>
      <c r="B26" s="164" t="s">
        <v>455</v>
      </c>
      <c r="C26" s="165" t="str">
        <f>C30</f>
        <v>нд</v>
      </c>
      <c r="D26" s="177" t="s">
        <v>41</v>
      </c>
      <c r="E26" s="177">
        <f>E27</f>
        <v>0</v>
      </c>
      <c r="F26" s="177">
        <f t="shared" ref="F26:AN30" si="0">F27</f>
        <v>0</v>
      </c>
      <c r="G26" s="177">
        <f t="shared" si="0"/>
        <v>0</v>
      </c>
      <c r="H26" s="177">
        <f t="shared" si="0"/>
        <v>0</v>
      </c>
      <c r="I26" s="177">
        <f t="shared" si="0"/>
        <v>0</v>
      </c>
      <c r="J26" s="177">
        <f t="shared" si="0"/>
        <v>0</v>
      </c>
      <c r="K26" s="177">
        <f t="shared" si="0"/>
        <v>0</v>
      </c>
      <c r="L26" s="177">
        <f t="shared" si="0"/>
        <v>0</v>
      </c>
      <c r="M26" s="177">
        <f t="shared" si="0"/>
        <v>0</v>
      </c>
      <c r="N26" s="177">
        <f t="shared" si="0"/>
        <v>0</v>
      </c>
      <c r="O26" s="177">
        <f t="shared" si="0"/>
        <v>0</v>
      </c>
      <c r="P26" s="177">
        <f t="shared" si="0"/>
        <v>0</v>
      </c>
      <c r="Q26" s="177">
        <f t="shared" si="0"/>
        <v>0</v>
      </c>
      <c r="R26" s="177">
        <f t="shared" si="0"/>
        <v>0</v>
      </c>
      <c r="S26" s="177">
        <f t="shared" si="0"/>
        <v>0</v>
      </c>
      <c r="T26" s="177">
        <f t="shared" si="0"/>
        <v>0</v>
      </c>
      <c r="U26" s="177">
        <f t="shared" si="0"/>
        <v>0</v>
      </c>
      <c r="V26" s="177">
        <f t="shared" si="0"/>
        <v>0</v>
      </c>
      <c r="W26" s="177">
        <f t="shared" si="0"/>
        <v>0</v>
      </c>
      <c r="X26" s="177">
        <f t="shared" si="0"/>
        <v>0</v>
      </c>
      <c r="Y26" s="177">
        <f t="shared" si="0"/>
        <v>0</v>
      </c>
      <c r="Z26" s="177">
        <f t="shared" si="0"/>
        <v>0</v>
      </c>
      <c r="AA26" s="177">
        <f t="shared" si="0"/>
        <v>0</v>
      </c>
      <c r="AB26" s="177">
        <f t="shared" si="0"/>
        <v>0</v>
      </c>
      <c r="AC26" s="177">
        <f t="shared" si="0"/>
        <v>0</v>
      </c>
      <c r="AD26" s="177">
        <f t="shared" si="0"/>
        <v>0</v>
      </c>
      <c r="AE26" s="177">
        <f t="shared" si="0"/>
        <v>0</v>
      </c>
      <c r="AF26" s="177">
        <f t="shared" si="0"/>
        <v>0</v>
      </c>
      <c r="AG26" s="177">
        <f t="shared" si="0"/>
        <v>0</v>
      </c>
      <c r="AH26" s="177">
        <f t="shared" si="0"/>
        <v>0</v>
      </c>
      <c r="AI26" s="177">
        <f t="shared" si="0"/>
        <v>0</v>
      </c>
      <c r="AJ26" s="177">
        <f t="shared" si="0"/>
        <v>0</v>
      </c>
      <c r="AK26" s="177">
        <f t="shared" si="0"/>
        <v>0</v>
      </c>
      <c r="AL26" s="177">
        <f t="shared" si="0"/>
        <v>0</v>
      </c>
      <c r="AM26" s="177">
        <f t="shared" si="0"/>
        <v>0</v>
      </c>
      <c r="AN26" s="177">
        <f t="shared" si="0"/>
        <v>0</v>
      </c>
    </row>
    <row r="27" spans="1:40" s="1" customFormat="1">
      <c r="A27" s="184">
        <v>1</v>
      </c>
      <c r="B27" s="167" t="s">
        <v>470</v>
      </c>
      <c r="C27" s="165" t="str">
        <f>C30</f>
        <v>нд</v>
      </c>
      <c r="D27" s="177" t="s">
        <v>41</v>
      </c>
      <c r="E27" s="177">
        <f>E28</f>
        <v>0</v>
      </c>
      <c r="F27" s="177">
        <f t="shared" si="0"/>
        <v>0</v>
      </c>
      <c r="G27" s="177">
        <f t="shared" si="0"/>
        <v>0</v>
      </c>
      <c r="H27" s="177">
        <f t="shared" si="0"/>
        <v>0</v>
      </c>
      <c r="I27" s="177">
        <f t="shared" si="0"/>
        <v>0</v>
      </c>
      <c r="J27" s="177">
        <f t="shared" si="0"/>
        <v>0</v>
      </c>
      <c r="K27" s="177">
        <f t="shared" si="0"/>
        <v>0</v>
      </c>
      <c r="L27" s="177">
        <f t="shared" si="0"/>
        <v>0</v>
      </c>
      <c r="M27" s="177">
        <f t="shared" si="0"/>
        <v>0</v>
      </c>
      <c r="N27" s="177">
        <f t="shared" si="0"/>
        <v>0</v>
      </c>
      <c r="O27" s="177">
        <f t="shared" si="0"/>
        <v>0</v>
      </c>
      <c r="P27" s="177">
        <f t="shared" si="0"/>
        <v>0</v>
      </c>
      <c r="Q27" s="177">
        <f t="shared" si="0"/>
        <v>0</v>
      </c>
      <c r="R27" s="177">
        <f t="shared" si="0"/>
        <v>0</v>
      </c>
      <c r="S27" s="177">
        <f t="shared" si="0"/>
        <v>0</v>
      </c>
      <c r="T27" s="177">
        <f t="shared" si="0"/>
        <v>0</v>
      </c>
      <c r="U27" s="177">
        <f t="shared" si="0"/>
        <v>0</v>
      </c>
      <c r="V27" s="177">
        <f t="shared" si="0"/>
        <v>0</v>
      </c>
      <c r="W27" s="177">
        <f t="shared" si="0"/>
        <v>0</v>
      </c>
      <c r="X27" s="177">
        <f t="shared" si="0"/>
        <v>0</v>
      </c>
      <c r="Y27" s="177">
        <f t="shared" si="0"/>
        <v>0</v>
      </c>
      <c r="Z27" s="177">
        <f t="shared" si="0"/>
        <v>0</v>
      </c>
      <c r="AA27" s="177">
        <f t="shared" si="0"/>
        <v>0</v>
      </c>
      <c r="AB27" s="177">
        <f t="shared" si="0"/>
        <v>0</v>
      </c>
      <c r="AC27" s="177">
        <f t="shared" si="0"/>
        <v>0</v>
      </c>
      <c r="AD27" s="177">
        <f t="shared" si="0"/>
        <v>0</v>
      </c>
      <c r="AE27" s="177">
        <f t="shared" si="0"/>
        <v>0</v>
      </c>
      <c r="AF27" s="177">
        <f t="shared" si="0"/>
        <v>0</v>
      </c>
      <c r="AG27" s="177">
        <f t="shared" si="0"/>
        <v>0</v>
      </c>
      <c r="AH27" s="177">
        <f t="shared" si="0"/>
        <v>0</v>
      </c>
      <c r="AI27" s="177">
        <f t="shared" si="0"/>
        <v>0</v>
      </c>
      <c r="AJ27" s="177">
        <f t="shared" si="0"/>
        <v>0</v>
      </c>
      <c r="AK27" s="177">
        <f t="shared" si="0"/>
        <v>0</v>
      </c>
      <c r="AL27" s="177">
        <f t="shared" si="0"/>
        <v>0</v>
      </c>
      <c r="AM27" s="177">
        <f t="shared" si="0"/>
        <v>0</v>
      </c>
      <c r="AN27" s="177">
        <f t="shared" si="0"/>
        <v>0</v>
      </c>
    </row>
    <row r="28" spans="1:40" s="1" customFormat="1" ht="31.5">
      <c r="A28" s="168" t="s">
        <v>48</v>
      </c>
      <c r="B28" s="169" t="s">
        <v>471</v>
      </c>
      <c r="C28" s="165" t="str">
        <f>C30</f>
        <v>нд</v>
      </c>
      <c r="D28" s="177" t="s">
        <v>41</v>
      </c>
      <c r="E28" s="177">
        <f>E29</f>
        <v>0</v>
      </c>
      <c r="F28" s="177">
        <f t="shared" si="0"/>
        <v>0</v>
      </c>
      <c r="G28" s="177">
        <f t="shared" si="0"/>
        <v>0</v>
      </c>
      <c r="H28" s="177">
        <f t="shared" si="0"/>
        <v>0</v>
      </c>
      <c r="I28" s="177">
        <f t="shared" si="0"/>
        <v>0</v>
      </c>
      <c r="J28" s="177">
        <f t="shared" si="0"/>
        <v>0</v>
      </c>
      <c r="K28" s="177">
        <f t="shared" si="0"/>
        <v>0</v>
      </c>
      <c r="L28" s="177">
        <f t="shared" si="0"/>
        <v>0</v>
      </c>
      <c r="M28" s="177">
        <f t="shared" si="0"/>
        <v>0</v>
      </c>
      <c r="N28" s="177">
        <f t="shared" si="0"/>
        <v>0</v>
      </c>
      <c r="O28" s="177">
        <f t="shared" si="0"/>
        <v>0</v>
      </c>
      <c r="P28" s="177">
        <f t="shared" si="0"/>
        <v>0</v>
      </c>
      <c r="Q28" s="177">
        <f t="shared" si="0"/>
        <v>0</v>
      </c>
      <c r="R28" s="177">
        <f t="shared" si="0"/>
        <v>0</v>
      </c>
      <c r="S28" s="177">
        <f t="shared" si="0"/>
        <v>0</v>
      </c>
      <c r="T28" s="177">
        <f t="shared" si="0"/>
        <v>0</v>
      </c>
      <c r="U28" s="177">
        <f t="shared" si="0"/>
        <v>0</v>
      </c>
      <c r="V28" s="177">
        <f t="shared" si="0"/>
        <v>0</v>
      </c>
      <c r="W28" s="177">
        <f t="shared" si="0"/>
        <v>0</v>
      </c>
      <c r="X28" s="177">
        <f t="shared" si="0"/>
        <v>0</v>
      </c>
      <c r="Y28" s="177">
        <f t="shared" si="0"/>
        <v>0</v>
      </c>
      <c r="Z28" s="177">
        <f t="shared" si="0"/>
        <v>0</v>
      </c>
      <c r="AA28" s="177">
        <f t="shared" si="0"/>
        <v>0</v>
      </c>
      <c r="AB28" s="177">
        <f t="shared" si="0"/>
        <v>0</v>
      </c>
      <c r="AC28" s="177">
        <f t="shared" si="0"/>
        <v>0</v>
      </c>
      <c r="AD28" s="177">
        <f t="shared" si="0"/>
        <v>0</v>
      </c>
      <c r="AE28" s="177">
        <f t="shared" si="0"/>
        <v>0</v>
      </c>
      <c r="AF28" s="177">
        <f t="shared" si="0"/>
        <v>0</v>
      </c>
      <c r="AG28" s="177">
        <f t="shared" si="0"/>
        <v>0</v>
      </c>
      <c r="AH28" s="177">
        <f t="shared" si="0"/>
        <v>0</v>
      </c>
      <c r="AI28" s="177">
        <f t="shared" si="0"/>
        <v>0</v>
      </c>
      <c r="AJ28" s="177">
        <f t="shared" si="0"/>
        <v>0</v>
      </c>
      <c r="AK28" s="177">
        <f t="shared" si="0"/>
        <v>0</v>
      </c>
      <c r="AL28" s="177">
        <f t="shared" si="0"/>
        <v>0</v>
      </c>
      <c r="AM28" s="177">
        <f t="shared" si="0"/>
        <v>0</v>
      </c>
      <c r="AN28" s="177">
        <f t="shared" si="0"/>
        <v>0</v>
      </c>
    </row>
    <row r="29" spans="1:40" s="1" customFormat="1" ht="31.5">
      <c r="A29" s="170" t="s">
        <v>244</v>
      </c>
      <c r="B29" s="171" t="s">
        <v>245</v>
      </c>
      <c r="C29" s="165" t="str">
        <f>C30</f>
        <v>нд</v>
      </c>
      <c r="D29" s="177" t="s">
        <v>41</v>
      </c>
      <c r="E29" s="177">
        <f>E30</f>
        <v>0</v>
      </c>
      <c r="F29" s="177">
        <f t="shared" si="0"/>
        <v>0</v>
      </c>
      <c r="G29" s="177">
        <f t="shared" si="0"/>
        <v>0</v>
      </c>
      <c r="H29" s="177">
        <f t="shared" si="0"/>
        <v>0</v>
      </c>
      <c r="I29" s="177">
        <f t="shared" si="0"/>
        <v>0</v>
      </c>
      <c r="J29" s="177">
        <f t="shared" si="0"/>
        <v>0</v>
      </c>
      <c r="K29" s="177">
        <f t="shared" si="0"/>
        <v>0</v>
      </c>
      <c r="L29" s="177">
        <f t="shared" si="0"/>
        <v>0</v>
      </c>
      <c r="M29" s="177">
        <f t="shared" si="0"/>
        <v>0</v>
      </c>
      <c r="N29" s="177">
        <f t="shared" si="0"/>
        <v>0</v>
      </c>
      <c r="O29" s="177">
        <f t="shared" si="0"/>
        <v>0</v>
      </c>
      <c r="P29" s="177">
        <f t="shared" si="0"/>
        <v>0</v>
      </c>
      <c r="Q29" s="177">
        <f t="shared" si="0"/>
        <v>0</v>
      </c>
      <c r="R29" s="177">
        <f t="shared" si="0"/>
        <v>0</v>
      </c>
      <c r="S29" s="177">
        <f t="shared" si="0"/>
        <v>0</v>
      </c>
      <c r="T29" s="177">
        <f t="shared" si="0"/>
        <v>0</v>
      </c>
      <c r="U29" s="177">
        <f t="shared" si="0"/>
        <v>0</v>
      </c>
      <c r="V29" s="177">
        <f t="shared" si="0"/>
        <v>0</v>
      </c>
      <c r="W29" s="177">
        <f t="shared" si="0"/>
        <v>0</v>
      </c>
      <c r="X29" s="177">
        <f t="shared" si="0"/>
        <v>0</v>
      </c>
      <c r="Y29" s="177">
        <f t="shared" si="0"/>
        <v>0</v>
      </c>
      <c r="Z29" s="177">
        <f t="shared" si="0"/>
        <v>0</v>
      </c>
      <c r="AA29" s="177">
        <f t="shared" si="0"/>
        <v>0</v>
      </c>
      <c r="AB29" s="177">
        <f t="shared" si="0"/>
        <v>0</v>
      </c>
      <c r="AC29" s="177">
        <f t="shared" si="0"/>
        <v>0</v>
      </c>
      <c r="AD29" s="177">
        <f t="shared" si="0"/>
        <v>0</v>
      </c>
      <c r="AE29" s="177">
        <f t="shared" si="0"/>
        <v>0</v>
      </c>
      <c r="AF29" s="177">
        <f t="shared" si="0"/>
        <v>0</v>
      </c>
      <c r="AG29" s="177">
        <f t="shared" si="0"/>
        <v>0</v>
      </c>
      <c r="AH29" s="177">
        <f t="shared" si="0"/>
        <v>0</v>
      </c>
      <c r="AI29" s="177">
        <f t="shared" si="0"/>
        <v>0</v>
      </c>
      <c r="AJ29" s="177">
        <f t="shared" si="0"/>
        <v>0</v>
      </c>
      <c r="AK29" s="177">
        <f t="shared" si="0"/>
        <v>0</v>
      </c>
      <c r="AL29" s="177">
        <f t="shared" si="0"/>
        <v>0</v>
      </c>
      <c r="AM29" s="177">
        <f t="shared" si="0"/>
        <v>0</v>
      </c>
      <c r="AN29" s="177">
        <f t="shared" si="0"/>
        <v>0</v>
      </c>
    </row>
    <row r="30" spans="1:40" s="1" customFormat="1" ht="47.25">
      <c r="A30" s="181" t="s">
        <v>249</v>
      </c>
      <c r="B30" s="182" t="s">
        <v>472</v>
      </c>
      <c r="C30" s="165" t="s">
        <v>41</v>
      </c>
      <c r="D30" s="177" t="s">
        <v>41</v>
      </c>
      <c r="E30" s="177">
        <f>E31</f>
        <v>0</v>
      </c>
      <c r="F30" s="177">
        <f t="shared" si="0"/>
        <v>0</v>
      </c>
      <c r="G30" s="177">
        <f>G31+G32+G33</f>
        <v>0</v>
      </c>
      <c r="H30" s="177">
        <f t="shared" si="0"/>
        <v>0</v>
      </c>
      <c r="I30" s="177">
        <f t="shared" si="0"/>
        <v>0</v>
      </c>
      <c r="J30" s="177">
        <f t="shared" si="0"/>
        <v>0</v>
      </c>
      <c r="K30" s="177">
        <f t="shared" si="0"/>
        <v>0</v>
      </c>
      <c r="L30" s="177">
        <f t="shared" si="0"/>
        <v>0</v>
      </c>
      <c r="M30" s="177">
        <f t="shared" si="0"/>
        <v>0</v>
      </c>
      <c r="N30" s="177">
        <f t="shared" si="0"/>
        <v>0</v>
      </c>
      <c r="O30" s="177">
        <f t="shared" si="0"/>
        <v>0</v>
      </c>
      <c r="P30" s="177">
        <f t="shared" si="0"/>
        <v>0</v>
      </c>
      <c r="Q30" s="177">
        <f t="shared" si="0"/>
        <v>0</v>
      </c>
      <c r="R30" s="177">
        <f t="shared" si="0"/>
        <v>0</v>
      </c>
      <c r="S30" s="177">
        <f t="shared" si="0"/>
        <v>0</v>
      </c>
      <c r="T30" s="177">
        <f t="shared" si="0"/>
        <v>0</v>
      </c>
      <c r="U30" s="177">
        <f t="shared" si="0"/>
        <v>0</v>
      </c>
      <c r="V30" s="177">
        <f t="shared" si="0"/>
        <v>0</v>
      </c>
      <c r="W30" s="177">
        <f t="shared" si="0"/>
        <v>0</v>
      </c>
      <c r="X30" s="177">
        <f t="shared" si="0"/>
        <v>0</v>
      </c>
      <c r="Y30" s="177">
        <f t="shared" si="0"/>
        <v>0</v>
      </c>
      <c r="Z30" s="177">
        <f t="shared" si="0"/>
        <v>0</v>
      </c>
      <c r="AA30" s="177">
        <f t="shared" si="0"/>
        <v>0</v>
      </c>
      <c r="AB30" s="177">
        <f t="shared" si="0"/>
        <v>0</v>
      </c>
      <c r="AC30" s="177">
        <f t="shared" si="0"/>
        <v>0</v>
      </c>
      <c r="AD30" s="177">
        <f t="shared" si="0"/>
        <v>0</v>
      </c>
      <c r="AE30" s="177">
        <f t="shared" si="0"/>
        <v>0</v>
      </c>
      <c r="AF30" s="177">
        <f t="shared" si="0"/>
        <v>0</v>
      </c>
      <c r="AG30" s="177">
        <f t="shared" si="0"/>
        <v>0</v>
      </c>
      <c r="AH30" s="177">
        <f t="shared" si="0"/>
        <v>0</v>
      </c>
      <c r="AI30" s="177">
        <f t="shared" si="0"/>
        <v>0</v>
      </c>
      <c r="AJ30" s="177">
        <f t="shared" si="0"/>
        <v>0</v>
      </c>
      <c r="AK30" s="177">
        <f t="shared" si="0"/>
        <v>0</v>
      </c>
      <c r="AL30" s="177">
        <f t="shared" si="0"/>
        <v>0</v>
      </c>
      <c r="AM30" s="177">
        <f t="shared" si="0"/>
        <v>0</v>
      </c>
      <c r="AN30" s="177">
        <f t="shared" si="0"/>
        <v>0</v>
      </c>
    </row>
    <row r="31" spans="1:40" ht="54" customHeight="1">
      <c r="A31" s="163" t="s">
        <v>255</v>
      </c>
      <c r="B31" s="252" t="s">
        <v>1070</v>
      </c>
      <c r="C31" s="173" t="s">
        <v>41</v>
      </c>
      <c r="D31" s="10" t="s">
        <v>41</v>
      </c>
      <c r="E31" s="138">
        <v>0</v>
      </c>
      <c r="F31" s="138">
        <v>0</v>
      </c>
      <c r="G31" s="138">
        <v>0</v>
      </c>
      <c r="H31" s="138">
        <v>0</v>
      </c>
      <c r="I31" s="175">
        <v>0</v>
      </c>
      <c r="J31" s="138">
        <v>0</v>
      </c>
      <c r="K31" s="138">
        <v>0</v>
      </c>
      <c r="L31" s="138">
        <v>0</v>
      </c>
      <c r="M31" s="138">
        <v>0</v>
      </c>
      <c r="N31" s="138">
        <v>0</v>
      </c>
      <c r="O31" s="138">
        <v>0</v>
      </c>
      <c r="P31" s="138">
        <v>0</v>
      </c>
      <c r="Q31" s="138">
        <v>0</v>
      </c>
      <c r="R31" s="138">
        <v>0</v>
      </c>
      <c r="S31" s="138">
        <v>0</v>
      </c>
      <c r="T31" s="138">
        <v>0</v>
      </c>
      <c r="U31" s="138">
        <v>0</v>
      </c>
      <c r="V31" s="138">
        <v>0</v>
      </c>
      <c r="W31" s="138">
        <v>0</v>
      </c>
      <c r="X31" s="138">
        <v>0</v>
      </c>
      <c r="Y31" s="138">
        <v>0</v>
      </c>
      <c r="Z31" s="138">
        <v>0</v>
      </c>
      <c r="AA31" s="138">
        <v>0</v>
      </c>
      <c r="AB31" s="138">
        <v>0</v>
      </c>
      <c r="AC31" s="138">
        <v>0</v>
      </c>
      <c r="AD31" s="138">
        <v>0</v>
      </c>
      <c r="AE31" s="138">
        <v>0</v>
      </c>
      <c r="AF31" s="138">
        <v>0</v>
      </c>
      <c r="AG31" s="138">
        <v>0</v>
      </c>
      <c r="AH31" s="138">
        <v>0</v>
      </c>
      <c r="AI31" s="138">
        <v>0</v>
      </c>
      <c r="AJ31" s="138">
        <v>0</v>
      </c>
      <c r="AK31" s="138">
        <v>0</v>
      </c>
      <c r="AL31" s="138">
        <v>0</v>
      </c>
      <c r="AM31" s="138">
        <v>0</v>
      </c>
      <c r="AN31" s="138">
        <v>0</v>
      </c>
    </row>
    <row r="32" spans="1:40">
      <c r="A32" s="253" t="s">
        <v>1071</v>
      </c>
      <c r="B32" s="254" t="s">
        <v>1072</v>
      </c>
      <c r="C32" s="174" t="s">
        <v>41</v>
      </c>
      <c r="D32" s="10" t="s">
        <v>41</v>
      </c>
      <c r="E32" s="138">
        <v>0</v>
      </c>
      <c r="F32" s="138">
        <v>0</v>
      </c>
      <c r="G32" s="138">
        <v>0</v>
      </c>
      <c r="H32" s="138">
        <v>0</v>
      </c>
      <c r="I32" s="175">
        <v>0</v>
      </c>
      <c r="J32" s="138">
        <v>0</v>
      </c>
      <c r="K32" s="138">
        <v>0</v>
      </c>
      <c r="L32" s="138">
        <v>0</v>
      </c>
      <c r="M32" s="138">
        <v>0</v>
      </c>
      <c r="N32" s="138">
        <v>0</v>
      </c>
      <c r="O32" s="138">
        <v>0</v>
      </c>
      <c r="P32" s="138">
        <v>0</v>
      </c>
      <c r="Q32" s="138">
        <v>0</v>
      </c>
      <c r="R32" s="138">
        <v>0</v>
      </c>
      <c r="S32" s="138">
        <v>0</v>
      </c>
      <c r="T32" s="138">
        <v>0</v>
      </c>
      <c r="U32" s="138">
        <v>0</v>
      </c>
      <c r="V32" s="138">
        <v>0</v>
      </c>
      <c r="W32" s="138">
        <v>0</v>
      </c>
      <c r="X32" s="138">
        <v>0</v>
      </c>
      <c r="Y32" s="138">
        <v>0</v>
      </c>
      <c r="Z32" s="138">
        <v>0</v>
      </c>
      <c r="AA32" s="138">
        <v>0</v>
      </c>
      <c r="AB32" s="138">
        <v>0</v>
      </c>
      <c r="AC32" s="138">
        <v>0</v>
      </c>
      <c r="AD32" s="138">
        <v>0</v>
      </c>
      <c r="AE32" s="138">
        <v>0</v>
      </c>
      <c r="AF32" s="138">
        <v>0</v>
      </c>
      <c r="AG32" s="138">
        <v>0</v>
      </c>
      <c r="AH32" s="138">
        <v>0</v>
      </c>
      <c r="AI32" s="138">
        <v>0</v>
      </c>
      <c r="AJ32" s="138">
        <v>0</v>
      </c>
      <c r="AK32" s="138">
        <v>0</v>
      </c>
      <c r="AL32" s="138">
        <v>0</v>
      </c>
      <c r="AM32" s="138">
        <v>0</v>
      </c>
      <c r="AN32" s="138">
        <v>0</v>
      </c>
    </row>
    <row r="33" spans="1:40" ht="47.25">
      <c r="A33" s="256" t="s">
        <v>1075</v>
      </c>
      <c r="B33" s="255" t="s">
        <v>1073</v>
      </c>
      <c r="C33" s="174" t="s">
        <v>1074</v>
      </c>
      <c r="D33" s="10" t="s">
        <v>41</v>
      </c>
      <c r="E33" s="138">
        <v>0</v>
      </c>
      <c r="F33" s="138">
        <v>0</v>
      </c>
      <c r="G33" s="138">
        <v>0</v>
      </c>
      <c r="H33" s="138">
        <v>0</v>
      </c>
      <c r="I33" s="175">
        <v>0</v>
      </c>
      <c r="J33" s="138">
        <v>0</v>
      </c>
      <c r="K33" s="138">
        <v>0</v>
      </c>
      <c r="L33" s="138">
        <v>0</v>
      </c>
      <c r="M33" s="138">
        <v>0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138">
        <v>0</v>
      </c>
      <c r="Z33" s="138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138">
        <v>0</v>
      </c>
      <c r="AM33" s="138">
        <v>0</v>
      </c>
      <c r="AN33" s="138">
        <v>0</v>
      </c>
    </row>
  </sheetData>
  <customSheetViews>
    <customSheetView guid="{7DEB5728-2FB9-407E-AD51-935C096482A6}" scale="55" showPageBreaks="1" printArea="1" showAutoFilter="1" hiddenRows="1" showRuler="0" topLeftCell="T555">
      <selection activeCell="E562" sqref="E562:AN562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1"/>
      <headerFooter alignWithMargins="0"/>
      <autoFilter ref="A25:AS647" xr:uid="{DF971ED2-7A02-4EAC-82E4-0570B1CBDF85}"/>
    </customSheetView>
    <customSheetView guid="{8F1D26EC-2A17-448C-B03E-3E3FACB015C6}" scale="55" showAutoFilter="1" showRuler="0" topLeftCell="A16">
      <pane xSplit="3" ySplit="17" topLeftCell="H33" activePane="bottomRight" state="frozen"/>
      <selection pane="bottomRight" activeCell="S37" sqref="S37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2"/>
      <headerFooter alignWithMargins="0"/>
      <autoFilter ref="A25:AS698" xr:uid="{DDE8F647-19DD-400E-9E5C-FBC436B1DF21}"/>
    </customSheetView>
    <customSheetView guid="{86ABB103-B007-4CE7-BE9F-F4EED57FA42A}" scale="70" showPageBreaks="1" printArea="1" showAutoFilter="1" hiddenRows="1" showRuler="0" topLeftCell="A10">
      <selection activeCell="J609" sqref="J609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3"/>
      <headerFooter alignWithMargins="0"/>
      <autoFilter ref="A25:AS637" xr:uid="{51B06D41-4C15-4D1B-AA1F-7BCE165172B3}"/>
    </customSheetView>
    <customSheetView guid="{2B944529-4431-4AE3-A585-21D645644E2B}" scale="55" showAutoFilter="1" showRuler="0" topLeftCell="A16">
      <pane xSplit="3" ySplit="11" topLeftCell="D27" activePane="bottomRight" state="frozen"/>
      <selection pane="bottomRight" activeCell="K285" sqref="K285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4"/>
      <headerFooter alignWithMargins="0"/>
      <autoFilter ref="A25:AU637" xr:uid="{E0979EC9-E1E0-490C-81C4-9BCCB518E293}"/>
    </customSheetView>
    <customSheetView guid="{BC4BEA76-2C25-43DA-92FE-F6396D174A29}" scale="55" printArea="1" showAutoFilter="1" hiddenRows="1" showRuler="0" topLeftCell="A19">
      <pane xSplit="3" ySplit="12" topLeftCell="K699" activePane="bottomRight" state="frozen"/>
      <selection pane="bottomRight" activeCell="C727" sqref="C727:C735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5"/>
      <headerFooter alignWithMargins="0"/>
      <autoFilter ref="A24:AJ718" xr:uid="{EFD4DB73-FA71-4022-B40E-A471E36AB7D7}"/>
    </customSheetView>
    <customSheetView guid="{68608AB4-99AC-4E4C-A27D-0DD29BE6EC94}" scale="64" showPageBreaks="1" printArea="1" showAutoFilter="1" view="pageBreakPreview" showRuler="0" topLeftCell="A17">
      <pane xSplit="3" ySplit="9" topLeftCell="T138" activePane="bottomRight" state="frozen"/>
      <selection pane="bottomRight" activeCell="Y141" sqref="Y141"/>
      <colBreaks count="1" manualBreakCount="1">
        <brk id="12" max="453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6"/>
      <headerFooter alignWithMargins="0"/>
      <autoFilter ref="A25:BC642" xr:uid="{F3D552DD-937C-43D0-91DE-064741F5C957}"/>
    </customSheetView>
    <customSheetView guid="{74CE0FEA-305F-4C35-BF60-A17DA60785C5}" scale="68" showPageBreaks="1" printArea="1" showAutoFilter="1" view="pageBreakPreview" showRuler="0" topLeftCell="A25">
      <selection activeCell="C50" sqref="C50"/>
      <colBreaks count="1" manualBreakCount="1">
        <brk id="12" max="453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7"/>
      <headerFooter alignWithMargins="0"/>
      <autoFilter ref="A25:BC485" xr:uid="{DAC56B57-B3A8-46E0-BE7A-DFF3ED80800B}"/>
    </customSheetView>
    <customSheetView guid="{D8D3CB24-28FF-45A0-9EF1-8CE95ADC0FB4}" scale="55" showAutoFilter="1" showRuler="0" topLeftCell="A16">
      <pane xSplit="3" ySplit="11" topLeftCell="D27" activePane="bottomRight" state="frozen"/>
      <selection pane="bottomRight" activeCell="K285" sqref="K285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8"/>
      <headerFooter alignWithMargins="0"/>
      <autoFilter ref="A25:AU638" xr:uid="{73790271-AB74-4156-BECB-4BAE72B32BAB}"/>
    </customSheetView>
    <customSheetView guid="{14462373-8022-4232-9A5A-0293BFE95EF6}" scale="70" showPageBreaks="1" printArea="1" showAutoFilter="1" hiddenRows="1" showRuler="0">
      <selection activeCell="E619" sqref="E619:AN619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9"/>
      <headerFooter alignWithMargins="0"/>
      <autoFilter ref="A25:AS637" xr:uid="{52D744AD-FE8A-4F13-8965-C33011236E1E}"/>
    </customSheetView>
    <customSheetView guid="{A7B02568-F1C7-42ED-9B48-AABC97950C38}" scale="50" showPageBreaks="1" printArea="1" showAutoFilter="1" hiddenRows="1" view="pageBreakPreview" showRuler="0" topLeftCell="A23">
      <pane xSplit="3" ySplit="9" topLeftCell="D33" activePane="bottomRight" state="frozen"/>
      <selection pane="bottomRight" activeCell="AN733" sqref="AN733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10"/>
      <headerFooter alignWithMargins="0"/>
      <autoFilter ref="A25:AS733" xr:uid="{10C879F0-87AE-40F9-A6B1-B638E946C277}"/>
    </customSheetView>
    <customSheetView guid="{3902BEF4-66C6-44A2-871B-914527DC583C}" scale="55" showAutoFilter="1" hiddenRows="1" showRuler="0" topLeftCell="A16">
      <pane xSplit="3" ySplit="16" topLeftCell="D222" activePane="bottomRight" state="frozen"/>
      <selection pane="bottomRight" activeCell="A230" sqref="A230:XFD230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11"/>
      <headerFooter alignWithMargins="0"/>
      <autoFilter ref="A25:AS828" xr:uid="{6525DD1E-362E-4CC1-A7AB-2522E5D90057}"/>
    </customSheetView>
    <customSheetView guid="{331B88AC-E2A5-46CF-A00A-B330F6581491}" scale="55" showAutoFilter="1" hiddenRows="1" showRuler="0" topLeftCell="A16">
      <pane xSplit="3" ySplit="33" topLeftCell="P49" activePane="bottomRight" state="frozen"/>
      <selection pane="bottomRight" activeCell="E27" sqref="E27:AN48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12"/>
      <headerFooter alignWithMargins="0"/>
      <autoFilter ref="A25:AS844" xr:uid="{267FD623-D0FE-4807-9E23-47ABA3B3E929}"/>
    </customSheetView>
    <customSheetView guid="{48A60FB0-9A73-41A3-99DB-17520660C91A}" scale="55" showPageBreaks="1" printArea="1" showAutoFilter="1" hiddenRows="1" showRuler="0" topLeftCell="A16">
      <pane xSplit="3" ySplit="33" topLeftCell="P49" activePane="bottomRight" state="frozen"/>
      <selection pane="bottomRight" activeCell="E27" sqref="E27:AN48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13"/>
      <headerFooter alignWithMargins="0"/>
      <autoFilter ref="A25:AS844" xr:uid="{6025E372-D906-46AF-860F-229549D8C377}"/>
    </customSheetView>
    <customSheetView guid="{DAC231B9-ECB4-49BA-ACD3-68C6025473BB}" scale="55" showAutoFilter="1" hiddenRows="1" showRuler="0" topLeftCell="A16">
      <pane xSplit="3" ySplit="32" topLeftCell="AC238" activePane="bottomRight" state="frozen"/>
      <selection pane="bottomRight" activeCell="A245" sqref="A245:XFD245"/>
      <pageMargins left="0.51181102362204722" right="0.11811023622047245" top="0.15748031496062992" bottom="0.15748031496062992" header="0.31496062992125984" footer="0.31496062992125984"/>
      <pageSetup paperSize="8" scale="29" fitToWidth="2" fitToHeight="0" orientation="landscape" r:id="rId14"/>
      <headerFooter alignWithMargins="0"/>
      <autoFilter ref="A25:AS1066" xr:uid="{CCACA479-E314-4C78-B18B-3A933DC52AB6}"/>
    </customSheetView>
  </customSheetViews>
  <mergeCells count="21">
    <mergeCell ref="A19:I19"/>
    <mergeCell ref="A4:AM4"/>
    <mergeCell ref="A5:AM5"/>
    <mergeCell ref="A7:AM7"/>
    <mergeCell ref="A8:AM8"/>
    <mergeCell ref="A10:AM10"/>
    <mergeCell ref="A12:AM12"/>
    <mergeCell ref="A13:AM13"/>
    <mergeCell ref="A20:A24"/>
    <mergeCell ref="B20:B24"/>
    <mergeCell ref="C20:C24"/>
    <mergeCell ref="D20:D24"/>
    <mergeCell ref="AI23:AN23"/>
    <mergeCell ref="K22:AN22"/>
    <mergeCell ref="E23:J23"/>
    <mergeCell ref="E22:J22"/>
    <mergeCell ref="AC23:AH23"/>
    <mergeCell ref="W23:AB23"/>
    <mergeCell ref="Q23:V23"/>
    <mergeCell ref="K23:P23"/>
    <mergeCell ref="E20:AN21"/>
  </mergeCells>
  <phoneticPr fontId="98" type="noConversion"/>
  <pageMargins left="0.51181102362204722" right="0.11811023622047245" top="0.15748031496062992" bottom="0.15748031496062992" header="0.31496062992125984" footer="0.31496062992125984"/>
  <pageSetup paperSize="8" scale="29" fitToWidth="2" fitToHeight="0" orientation="landscape" r:id="rId1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outlinePr summaryBelow="0"/>
    <pageSetUpPr autoPageBreaks="0"/>
  </sheetPr>
  <dimension ref="A1:CO33"/>
  <sheetViews>
    <sheetView showRuler="0" topLeftCell="AZ7" zoomScale="60" zoomScaleNormal="60" zoomScaleSheetLayoutView="55" workbookViewId="0">
      <selection activeCell="CP34" sqref="CP34"/>
    </sheetView>
  </sheetViews>
  <sheetFormatPr defaultColWidth="9" defaultRowHeight="15.75"/>
  <cols>
    <col min="1" max="1" width="9.25" style="2" customWidth="1"/>
    <col min="2" max="2" width="86.875" style="8" customWidth="1"/>
    <col min="3" max="3" width="21" style="2" customWidth="1"/>
    <col min="4" max="4" width="28.375" style="2" customWidth="1"/>
    <col min="5" max="5" width="8.875" style="2" customWidth="1"/>
    <col min="6" max="6" width="9.625" style="2" customWidth="1"/>
    <col min="7" max="10" width="8.25" style="2" customWidth="1"/>
    <col min="11" max="11" width="11.5" style="14" customWidth="1"/>
    <col min="12" max="12" width="9.375" style="14" customWidth="1"/>
    <col min="13" max="18" width="8.25" style="14" customWidth="1"/>
    <col min="19" max="20" width="13.25" style="14" customWidth="1"/>
    <col min="21" max="22" width="8.25" style="14" customWidth="1"/>
    <col min="23" max="25" width="8.25" style="59" customWidth="1"/>
    <col min="26" max="26" width="8.25" style="14" customWidth="1"/>
    <col min="27" max="28" width="13.25" style="14" customWidth="1"/>
    <col min="29" max="34" width="8.25" style="2" customWidth="1"/>
    <col min="35" max="36" width="14.875" style="2" customWidth="1"/>
    <col min="37" max="37" width="10.25" style="2" customWidth="1"/>
    <col min="38" max="42" width="8.25" style="2" customWidth="1"/>
    <col min="43" max="44" width="11.875" style="2" customWidth="1"/>
    <col min="45" max="45" width="13.875" style="2" customWidth="1"/>
    <col min="46" max="46" width="8.25" style="2" customWidth="1"/>
    <col min="47" max="47" width="12.125" style="2" customWidth="1"/>
    <col min="48" max="50" width="8.25" style="2" customWidth="1"/>
    <col min="51" max="52" width="13" style="2" customWidth="1"/>
    <col min="53" max="58" width="8.25" style="2" customWidth="1"/>
    <col min="59" max="60" width="11.875" style="2" customWidth="1"/>
    <col min="61" max="66" width="8.25" style="2" customWidth="1"/>
    <col min="67" max="67" width="10.125" style="2" customWidth="1"/>
    <col min="68" max="68" width="10.75" style="2" customWidth="1"/>
    <col min="69" max="74" width="8.25" style="2" customWidth="1"/>
    <col min="75" max="76" width="12.75" style="2" customWidth="1"/>
    <col min="77" max="78" width="8.25" style="2" customWidth="1"/>
    <col min="79" max="91" width="14.625" style="2" customWidth="1"/>
    <col min="92" max="92" width="10.5" style="2" customWidth="1"/>
    <col min="93" max="93" width="54.5" style="2" customWidth="1"/>
    <col min="94" max="16384" width="9" style="2"/>
  </cols>
  <sheetData>
    <row r="1" spans="1:93" s="11" customFormat="1">
      <c r="B1" s="37"/>
      <c r="AC1" s="13"/>
      <c r="CO1" s="97" t="s">
        <v>70</v>
      </c>
    </row>
    <row r="2" spans="1:93" s="11" customFormat="1">
      <c r="B2" s="37"/>
      <c r="AC2" s="13"/>
      <c r="CO2" s="13" t="s">
        <v>2</v>
      </c>
    </row>
    <row r="3" spans="1:93" s="11" customFormat="1">
      <c r="B3" s="37"/>
      <c r="AC3" s="13"/>
      <c r="CO3" s="13" t="s">
        <v>59</v>
      </c>
    </row>
    <row r="4" spans="1:93" s="32" customFormat="1">
      <c r="A4" s="300" t="s">
        <v>71</v>
      </c>
      <c r="B4" s="300"/>
      <c r="C4" s="300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300"/>
      <c r="Q4" s="300"/>
      <c r="R4" s="300"/>
      <c r="S4" s="300"/>
      <c r="T4" s="300"/>
      <c r="U4" s="300"/>
      <c r="V4" s="300"/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300"/>
      <c r="AO4" s="300"/>
      <c r="AP4" s="300"/>
      <c r="AQ4" s="300"/>
      <c r="AR4" s="129"/>
    </row>
    <row r="5" spans="1:93" s="11" customFormat="1">
      <c r="A5" s="271" t="s">
        <v>1086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122"/>
    </row>
    <row r="6" spans="1:93" s="11" customFormat="1">
      <c r="A6" s="121"/>
      <c r="B6" s="122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</row>
    <row r="7" spans="1:93" s="11" customFormat="1">
      <c r="A7" s="271" t="s">
        <v>1046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122"/>
    </row>
    <row r="8" spans="1:93" s="11" customFormat="1">
      <c r="A8" s="280" t="s">
        <v>72</v>
      </c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39"/>
    </row>
    <row r="9" spans="1:93" s="11" customFormat="1">
      <c r="A9" s="124"/>
      <c r="B9" s="39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</row>
    <row r="10" spans="1:93" s="11" customFormat="1">
      <c r="A10" s="272" t="s">
        <v>1085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  <c r="AM10" s="272"/>
      <c r="AN10" s="272"/>
      <c r="AO10" s="272"/>
      <c r="AP10" s="272"/>
      <c r="AQ10" s="272"/>
      <c r="AR10" s="123"/>
    </row>
    <row r="11" spans="1:93" s="11" customFormat="1">
      <c r="B11" s="37"/>
      <c r="AE11" s="13"/>
    </row>
    <row r="12" spans="1:93" s="11" customFormat="1">
      <c r="A12" s="269" t="s">
        <v>1064</v>
      </c>
      <c r="B12" s="269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  <c r="V12" s="269"/>
      <c r="W12" s="269"/>
      <c r="X12" s="269"/>
      <c r="Y12" s="269"/>
      <c r="Z12" s="269"/>
      <c r="AA12" s="269"/>
      <c r="AB12" s="269"/>
      <c r="AC12" s="269"/>
      <c r="AD12" s="269"/>
      <c r="AE12" s="269"/>
      <c r="AF12" s="269"/>
      <c r="AG12" s="269"/>
      <c r="AH12" s="269"/>
      <c r="AI12" s="269"/>
      <c r="AJ12" s="269"/>
      <c r="AK12" s="269"/>
      <c r="AL12" s="269"/>
      <c r="AM12" s="269"/>
      <c r="AN12" s="269"/>
      <c r="AO12" s="269"/>
      <c r="AP12" s="269"/>
      <c r="AQ12" s="269"/>
      <c r="AR12" s="124"/>
    </row>
    <row r="13" spans="1:93" s="11" customFormat="1">
      <c r="A13" s="269" t="s">
        <v>439</v>
      </c>
      <c r="B13" s="269"/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69"/>
      <c r="AC13" s="269"/>
      <c r="AD13" s="269"/>
      <c r="AE13" s="269"/>
      <c r="AF13" s="269"/>
      <c r="AG13" s="269"/>
      <c r="AH13" s="269"/>
      <c r="AI13" s="269"/>
      <c r="AJ13" s="269"/>
      <c r="AK13" s="269"/>
      <c r="AL13" s="269"/>
      <c r="AM13" s="269"/>
      <c r="AN13" s="269"/>
      <c r="AO13" s="269"/>
      <c r="AP13" s="269"/>
      <c r="AQ13" s="269"/>
      <c r="AR13" s="124"/>
    </row>
    <row r="14" spans="1:93">
      <c r="M14" s="43"/>
      <c r="N14" s="43"/>
      <c r="O14" s="43"/>
      <c r="P14" s="43"/>
      <c r="Q14" s="43"/>
      <c r="R14" s="43"/>
      <c r="S14" s="43"/>
      <c r="T14" s="43"/>
      <c r="U14" s="43"/>
      <c r="W14" s="57"/>
      <c r="X14" s="57"/>
      <c r="Y14" s="57"/>
      <c r="Z14" s="123"/>
      <c r="AA14" s="75"/>
      <c r="AB14" s="75"/>
    </row>
    <row r="15" spans="1:93">
      <c r="M15" s="43"/>
      <c r="N15" s="43"/>
      <c r="O15" s="43"/>
      <c r="P15" s="43"/>
      <c r="Q15" s="43"/>
      <c r="R15" s="43"/>
      <c r="S15" s="43"/>
      <c r="T15" s="43"/>
      <c r="U15" s="43"/>
      <c r="W15" s="57"/>
      <c r="X15" s="57"/>
      <c r="Y15" s="57"/>
      <c r="Z15" s="123"/>
      <c r="AA15" s="75"/>
      <c r="AB15" s="75"/>
    </row>
    <row r="16" spans="1:93"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</row>
    <row r="17" spans="1:93" s="3" customFormat="1">
      <c r="B17" s="21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</row>
    <row r="18" spans="1:93"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</row>
    <row r="19" spans="1:93">
      <c r="A19" s="313"/>
      <c r="B19" s="313"/>
      <c r="C19" s="313"/>
      <c r="D19" s="313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5"/>
      <c r="AI19" s="305"/>
      <c r="AJ19" s="305"/>
      <c r="AK19" s="305"/>
      <c r="AL19" s="305"/>
      <c r="AM19" s="305"/>
      <c r="AN19" s="305"/>
      <c r="AO19" s="305"/>
      <c r="AP19" s="305"/>
      <c r="AQ19" s="305"/>
      <c r="AR19" s="128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</row>
    <row r="20" spans="1:93">
      <c r="A20" s="292" t="s">
        <v>131</v>
      </c>
      <c r="B20" s="295" t="s">
        <v>14</v>
      </c>
      <c r="C20" s="295" t="s">
        <v>39</v>
      </c>
      <c r="D20" s="292" t="s">
        <v>58</v>
      </c>
      <c r="E20" s="306" t="s">
        <v>1090</v>
      </c>
      <c r="F20" s="306"/>
      <c r="G20" s="306"/>
      <c r="H20" s="306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306"/>
      <c r="Z20" s="306"/>
      <c r="AA20" s="306"/>
      <c r="AB20" s="306"/>
      <c r="AC20" s="306"/>
      <c r="AD20" s="306"/>
      <c r="AE20" s="306"/>
      <c r="AF20" s="306"/>
      <c r="AG20" s="306"/>
      <c r="AH20" s="306"/>
      <c r="AI20" s="306"/>
      <c r="AJ20" s="306"/>
      <c r="AK20" s="306"/>
      <c r="AL20" s="306"/>
      <c r="AM20" s="306"/>
      <c r="AN20" s="306"/>
      <c r="AO20" s="306"/>
      <c r="AP20" s="306"/>
      <c r="AQ20" s="306"/>
      <c r="AR20" s="306"/>
      <c r="AS20" s="306"/>
      <c r="AT20" s="306"/>
      <c r="AU20" s="306"/>
      <c r="AV20" s="306"/>
      <c r="AW20" s="306"/>
      <c r="AX20" s="306"/>
      <c r="AY20" s="306"/>
      <c r="AZ20" s="306"/>
      <c r="BA20" s="306"/>
      <c r="BB20" s="306"/>
      <c r="BC20" s="306"/>
      <c r="BD20" s="306"/>
      <c r="BE20" s="306"/>
      <c r="BF20" s="306"/>
      <c r="BG20" s="306"/>
      <c r="BH20" s="306"/>
      <c r="BI20" s="306"/>
      <c r="BJ20" s="306"/>
      <c r="BK20" s="306"/>
      <c r="BL20" s="306"/>
      <c r="BM20" s="306"/>
      <c r="BN20" s="306"/>
      <c r="BO20" s="306"/>
      <c r="BP20" s="306"/>
      <c r="BQ20" s="306"/>
      <c r="BR20" s="306"/>
      <c r="BS20" s="306"/>
      <c r="BT20" s="306"/>
      <c r="BU20" s="306"/>
      <c r="BV20" s="306"/>
      <c r="BW20" s="306"/>
      <c r="BX20" s="306"/>
      <c r="BY20" s="306"/>
      <c r="BZ20" s="306"/>
      <c r="CA20" s="306"/>
      <c r="CB20" s="306"/>
      <c r="CC20" s="306"/>
      <c r="CD20" s="306"/>
      <c r="CE20" s="306"/>
      <c r="CF20" s="306"/>
      <c r="CG20" s="314" t="s">
        <v>73</v>
      </c>
      <c r="CH20" s="314"/>
      <c r="CI20" s="314"/>
      <c r="CJ20" s="314"/>
      <c r="CK20" s="314"/>
      <c r="CL20" s="314"/>
      <c r="CM20" s="314"/>
      <c r="CN20" s="314"/>
      <c r="CO20" s="268" t="s">
        <v>449</v>
      </c>
    </row>
    <row r="21" spans="1:93">
      <c r="A21" s="293"/>
      <c r="B21" s="295"/>
      <c r="C21" s="295"/>
      <c r="D21" s="293"/>
      <c r="E21" s="306"/>
      <c r="F21" s="306"/>
      <c r="G21" s="306"/>
      <c r="H21" s="306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6"/>
      <c r="W21" s="306"/>
      <c r="X21" s="306"/>
      <c r="Y21" s="306"/>
      <c r="Z21" s="306"/>
      <c r="AA21" s="306"/>
      <c r="AB21" s="306"/>
      <c r="AC21" s="306"/>
      <c r="AD21" s="306"/>
      <c r="AE21" s="306"/>
      <c r="AF21" s="306"/>
      <c r="AG21" s="306"/>
      <c r="AH21" s="306"/>
      <c r="AI21" s="306"/>
      <c r="AJ21" s="306"/>
      <c r="AK21" s="306"/>
      <c r="AL21" s="306"/>
      <c r="AM21" s="306"/>
      <c r="AN21" s="306"/>
      <c r="AO21" s="306"/>
      <c r="AP21" s="306"/>
      <c r="AQ21" s="306"/>
      <c r="AR21" s="306"/>
      <c r="AS21" s="306"/>
      <c r="AT21" s="306"/>
      <c r="AU21" s="306"/>
      <c r="AV21" s="306"/>
      <c r="AW21" s="306"/>
      <c r="AX21" s="306"/>
      <c r="AY21" s="306"/>
      <c r="AZ21" s="306"/>
      <c r="BA21" s="306"/>
      <c r="BB21" s="306"/>
      <c r="BC21" s="306"/>
      <c r="BD21" s="306"/>
      <c r="BE21" s="306"/>
      <c r="BF21" s="306"/>
      <c r="BG21" s="306"/>
      <c r="BH21" s="306"/>
      <c r="BI21" s="306"/>
      <c r="BJ21" s="306"/>
      <c r="BK21" s="306"/>
      <c r="BL21" s="306"/>
      <c r="BM21" s="306"/>
      <c r="BN21" s="306"/>
      <c r="BO21" s="306"/>
      <c r="BP21" s="306"/>
      <c r="BQ21" s="306"/>
      <c r="BR21" s="306"/>
      <c r="BS21" s="306"/>
      <c r="BT21" s="306"/>
      <c r="BU21" s="306"/>
      <c r="BV21" s="306"/>
      <c r="BW21" s="306"/>
      <c r="BX21" s="306"/>
      <c r="BY21" s="306"/>
      <c r="BZ21" s="306"/>
      <c r="CA21" s="306"/>
      <c r="CB21" s="306"/>
      <c r="CC21" s="306"/>
      <c r="CD21" s="306"/>
      <c r="CE21" s="306"/>
      <c r="CF21" s="306"/>
      <c r="CG21" s="314"/>
      <c r="CH21" s="314"/>
      <c r="CI21" s="314"/>
      <c r="CJ21" s="314"/>
      <c r="CK21" s="314"/>
      <c r="CL21" s="314"/>
      <c r="CM21" s="314"/>
      <c r="CN21" s="314"/>
      <c r="CO21" s="268"/>
    </row>
    <row r="22" spans="1:93" ht="44.25" customHeight="1">
      <c r="A22" s="293"/>
      <c r="B22" s="295"/>
      <c r="C22" s="295"/>
      <c r="D22" s="293"/>
      <c r="E22" s="283" t="s">
        <v>6</v>
      </c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  <c r="Y22" s="284"/>
      <c r="Z22" s="284"/>
      <c r="AA22" s="284"/>
      <c r="AB22" s="284"/>
      <c r="AC22" s="284"/>
      <c r="AD22" s="284"/>
      <c r="AE22" s="284"/>
      <c r="AF22" s="284"/>
      <c r="AG22" s="284"/>
      <c r="AH22" s="284"/>
      <c r="AI22" s="284"/>
      <c r="AJ22" s="284"/>
      <c r="AK22" s="284"/>
      <c r="AL22" s="284"/>
      <c r="AM22" s="284"/>
      <c r="AN22" s="284"/>
      <c r="AO22" s="284"/>
      <c r="AP22" s="284"/>
      <c r="AQ22" s="284"/>
      <c r="AR22" s="285"/>
      <c r="AS22" s="306" t="s">
        <v>7</v>
      </c>
      <c r="AT22" s="306"/>
      <c r="AU22" s="306"/>
      <c r="AV22" s="306"/>
      <c r="AW22" s="306"/>
      <c r="AX22" s="306"/>
      <c r="AY22" s="306"/>
      <c r="AZ22" s="306"/>
      <c r="BA22" s="306"/>
      <c r="BB22" s="306"/>
      <c r="BC22" s="306"/>
      <c r="BD22" s="306"/>
      <c r="BE22" s="306"/>
      <c r="BF22" s="306"/>
      <c r="BG22" s="306"/>
      <c r="BH22" s="306"/>
      <c r="BI22" s="306"/>
      <c r="BJ22" s="306"/>
      <c r="BK22" s="306"/>
      <c r="BL22" s="306"/>
      <c r="BM22" s="306"/>
      <c r="BN22" s="306"/>
      <c r="BO22" s="306"/>
      <c r="BP22" s="306"/>
      <c r="BQ22" s="306"/>
      <c r="BR22" s="306"/>
      <c r="BS22" s="306"/>
      <c r="BT22" s="306"/>
      <c r="BU22" s="306"/>
      <c r="BV22" s="306"/>
      <c r="BW22" s="306"/>
      <c r="BX22" s="306"/>
      <c r="BY22" s="306"/>
      <c r="BZ22" s="306"/>
      <c r="CA22" s="306"/>
      <c r="CB22" s="306"/>
      <c r="CC22" s="306"/>
      <c r="CD22" s="306"/>
      <c r="CE22" s="306"/>
      <c r="CF22" s="306"/>
      <c r="CG22" s="314"/>
      <c r="CH22" s="314"/>
      <c r="CI22" s="314"/>
      <c r="CJ22" s="314"/>
      <c r="CK22" s="314"/>
      <c r="CL22" s="314"/>
      <c r="CM22" s="314"/>
      <c r="CN22" s="314"/>
      <c r="CO22" s="268"/>
    </row>
    <row r="23" spans="1:93" ht="57.75" customHeight="1">
      <c r="A23" s="293"/>
      <c r="B23" s="295"/>
      <c r="C23" s="295"/>
      <c r="D23" s="293"/>
      <c r="E23" s="283" t="s">
        <v>28</v>
      </c>
      <c r="F23" s="284"/>
      <c r="G23" s="284"/>
      <c r="H23" s="284"/>
      <c r="I23" s="284"/>
      <c r="J23" s="284"/>
      <c r="K23" s="284"/>
      <c r="L23" s="285"/>
      <c r="M23" s="283" t="s">
        <v>13</v>
      </c>
      <c r="N23" s="284"/>
      <c r="O23" s="284"/>
      <c r="P23" s="284"/>
      <c r="Q23" s="284"/>
      <c r="R23" s="284"/>
      <c r="S23" s="284"/>
      <c r="T23" s="285"/>
      <c r="U23" s="283" t="s">
        <v>29</v>
      </c>
      <c r="V23" s="284"/>
      <c r="W23" s="284"/>
      <c r="X23" s="284"/>
      <c r="Y23" s="284"/>
      <c r="Z23" s="284"/>
      <c r="AA23" s="284"/>
      <c r="AB23" s="285"/>
      <c r="AC23" s="283" t="s">
        <v>9</v>
      </c>
      <c r="AD23" s="284"/>
      <c r="AE23" s="284"/>
      <c r="AF23" s="284"/>
      <c r="AG23" s="284"/>
      <c r="AH23" s="284"/>
      <c r="AI23" s="284"/>
      <c r="AJ23" s="285"/>
      <c r="AK23" s="283" t="s">
        <v>10</v>
      </c>
      <c r="AL23" s="284"/>
      <c r="AM23" s="284"/>
      <c r="AN23" s="284"/>
      <c r="AO23" s="284"/>
      <c r="AP23" s="284"/>
      <c r="AQ23" s="284"/>
      <c r="AR23" s="285"/>
      <c r="AS23" s="283" t="s">
        <v>28</v>
      </c>
      <c r="AT23" s="284"/>
      <c r="AU23" s="284"/>
      <c r="AV23" s="284"/>
      <c r="AW23" s="284"/>
      <c r="AX23" s="284"/>
      <c r="AY23" s="284"/>
      <c r="AZ23" s="285"/>
      <c r="BA23" s="283" t="s">
        <v>13</v>
      </c>
      <c r="BB23" s="284"/>
      <c r="BC23" s="284"/>
      <c r="BD23" s="284"/>
      <c r="BE23" s="284"/>
      <c r="BF23" s="284"/>
      <c r="BG23" s="284"/>
      <c r="BH23" s="285"/>
      <c r="BI23" s="283" t="s">
        <v>29</v>
      </c>
      <c r="BJ23" s="284"/>
      <c r="BK23" s="284"/>
      <c r="BL23" s="284"/>
      <c r="BM23" s="284"/>
      <c r="BN23" s="284"/>
      <c r="BO23" s="284"/>
      <c r="BP23" s="285"/>
      <c r="BQ23" s="283" t="s">
        <v>9</v>
      </c>
      <c r="BR23" s="284"/>
      <c r="BS23" s="284"/>
      <c r="BT23" s="284"/>
      <c r="BU23" s="284"/>
      <c r="BV23" s="284"/>
      <c r="BW23" s="284"/>
      <c r="BX23" s="285"/>
      <c r="BY23" s="306" t="s">
        <v>10</v>
      </c>
      <c r="BZ23" s="306"/>
      <c r="CA23" s="306"/>
      <c r="CB23" s="306"/>
      <c r="CC23" s="306"/>
      <c r="CD23" s="306"/>
      <c r="CE23" s="306"/>
      <c r="CF23" s="306"/>
      <c r="CG23" s="314"/>
      <c r="CH23" s="314"/>
      <c r="CI23" s="314"/>
      <c r="CJ23" s="314"/>
      <c r="CK23" s="314"/>
      <c r="CL23" s="314"/>
      <c r="CM23" s="314"/>
      <c r="CN23" s="314"/>
      <c r="CO23" s="268"/>
    </row>
    <row r="24" spans="1:93" ht="69.75" customHeight="1">
      <c r="A24" s="294"/>
      <c r="B24" s="295"/>
      <c r="C24" s="295"/>
      <c r="D24" s="294"/>
      <c r="E24" s="147" t="s">
        <v>23</v>
      </c>
      <c r="F24" s="147" t="s">
        <v>24</v>
      </c>
      <c r="G24" s="147" t="s">
        <v>35</v>
      </c>
      <c r="H24" s="147" t="s">
        <v>36</v>
      </c>
      <c r="I24" s="147" t="s">
        <v>37</v>
      </c>
      <c r="J24" s="147" t="s">
        <v>26</v>
      </c>
      <c r="K24" s="148" t="s">
        <v>428</v>
      </c>
      <c r="L24" s="148" t="s">
        <v>429</v>
      </c>
      <c r="M24" s="147" t="s">
        <v>23</v>
      </c>
      <c r="N24" s="147" t="s">
        <v>24</v>
      </c>
      <c r="O24" s="147" t="s">
        <v>35</v>
      </c>
      <c r="P24" s="147" t="s">
        <v>36</v>
      </c>
      <c r="Q24" s="147" t="s">
        <v>37</v>
      </c>
      <c r="R24" s="147" t="s">
        <v>26</v>
      </c>
      <c r="S24" s="148" t="s">
        <v>428</v>
      </c>
      <c r="T24" s="148" t="s">
        <v>429</v>
      </c>
      <c r="U24" s="147" t="s">
        <v>23</v>
      </c>
      <c r="V24" s="147" t="s">
        <v>24</v>
      </c>
      <c r="W24" s="147" t="s">
        <v>35</v>
      </c>
      <c r="X24" s="147" t="s">
        <v>36</v>
      </c>
      <c r="Y24" s="147" t="s">
        <v>37</v>
      </c>
      <c r="Z24" s="147" t="s">
        <v>26</v>
      </c>
      <c r="AA24" s="148" t="s">
        <v>428</v>
      </c>
      <c r="AB24" s="148" t="s">
        <v>429</v>
      </c>
      <c r="AC24" s="147" t="s">
        <v>23</v>
      </c>
      <c r="AD24" s="147" t="s">
        <v>24</v>
      </c>
      <c r="AE24" s="147" t="s">
        <v>35</v>
      </c>
      <c r="AF24" s="147" t="s">
        <v>36</v>
      </c>
      <c r="AG24" s="147" t="s">
        <v>37</v>
      </c>
      <c r="AH24" s="147" t="s">
        <v>26</v>
      </c>
      <c r="AI24" s="148" t="s">
        <v>428</v>
      </c>
      <c r="AJ24" s="148" t="s">
        <v>429</v>
      </c>
      <c r="AK24" s="147" t="s">
        <v>23</v>
      </c>
      <c r="AL24" s="147" t="s">
        <v>24</v>
      </c>
      <c r="AM24" s="147" t="s">
        <v>35</v>
      </c>
      <c r="AN24" s="147" t="s">
        <v>36</v>
      </c>
      <c r="AO24" s="147" t="s">
        <v>37</v>
      </c>
      <c r="AP24" s="147" t="s">
        <v>26</v>
      </c>
      <c r="AQ24" s="148" t="s">
        <v>428</v>
      </c>
      <c r="AR24" s="148" t="s">
        <v>429</v>
      </c>
      <c r="AS24" s="147" t="s">
        <v>23</v>
      </c>
      <c r="AT24" s="147" t="s">
        <v>24</v>
      </c>
      <c r="AU24" s="147" t="s">
        <v>35</v>
      </c>
      <c r="AV24" s="147" t="s">
        <v>36</v>
      </c>
      <c r="AW24" s="147" t="s">
        <v>37</v>
      </c>
      <c r="AX24" s="147" t="s">
        <v>26</v>
      </c>
      <c r="AY24" s="148" t="s">
        <v>428</v>
      </c>
      <c r="AZ24" s="148" t="s">
        <v>429</v>
      </c>
      <c r="BA24" s="147" t="s">
        <v>23</v>
      </c>
      <c r="BB24" s="147" t="s">
        <v>24</v>
      </c>
      <c r="BC24" s="147" t="s">
        <v>35</v>
      </c>
      <c r="BD24" s="147" t="s">
        <v>36</v>
      </c>
      <c r="BE24" s="147" t="s">
        <v>37</v>
      </c>
      <c r="BF24" s="147" t="s">
        <v>26</v>
      </c>
      <c r="BG24" s="148" t="s">
        <v>428</v>
      </c>
      <c r="BH24" s="148" t="s">
        <v>429</v>
      </c>
      <c r="BI24" s="147" t="s">
        <v>23</v>
      </c>
      <c r="BJ24" s="147" t="s">
        <v>24</v>
      </c>
      <c r="BK24" s="147" t="s">
        <v>35</v>
      </c>
      <c r="BL24" s="147" t="s">
        <v>36</v>
      </c>
      <c r="BM24" s="147" t="s">
        <v>37</v>
      </c>
      <c r="BN24" s="147" t="s">
        <v>26</v>
      </c>
      <c r="BO24" s="148" t="s">
        <v>428</v>
      </c>
      <c r="BP24" s="148" t="s">
        <v>429</v>
      </c>
      <c r="BQ24" s="147" t="s">
        <v>23</v>
      </c>
      <c r="BR24" s="147" t="s">
        <v>24</v>
      </c>
      <c r="BS24" s="147" t="s">
        <v>35</v>
      </c>
      <c r="BT24" s="147" t="s">
        <v>36</v>
      </c>
      <c r="BU24" s="147" t="s">
        <v>37</v>
      </c>
      <c r="BV24" s="147" t="s">
        <v>26</v>
      </c>
      <c r="BW24" s="148" t="s">
        <v>428</v>
      </c>
      <c r="BX24" s="148" t="s">
        <v>429</v>
      </c>
      <c r="BY24" s="147" t="s">
        <v>23</v>
      </c>
      <c r="BZ24" s="147" t="s">
        <v>24</v>
      </c>
      <c r="CA24" s="147" t="s">
        <v>35</v>
      </c>
      <c r="CB24" s="147" t="s">
        <v>36</v>
      </c>
      <c r="CC24" s="147" t="s">
        <v>37</v>
      </c>
      <c r="CD24" s="147" t="s">
        <v>26</v>
      </c>
      <c r="CE24" s="148" t="s">
        <v>428</v>
      </c>
      <c r="CF24" s="148" t="s">
        <v>429</v>
      </c>
      <c r="CG24" s="147" t="s">
        <v>23</v>
      </c>
      <c r="CH24" s="147" t="s">
        <v>24</v>
      </c>
      <c r="CI24" s="147" t="s">
        <v>35</v>
      </c>
      <c r="CJ24" s="147" t="s">
        <v>36</v>
      </c>
      <c r="CK24" s="147" t="s">
        <v>37</v>
      </c>
      <c r="CL24" s="147" t="s">
        <v>26</v>
      </c>
      <c r="CM24" s="148" t="s">
        <v>428</v>
      </c>
      <c r="CN24" s="148" t="s">
        <v>429</v>
      </c>
      <c r="CO24" s="268"/>
    </row>
    <row r="25" spans="1:93" s="11" customFormat="1">
      <c r="A25" s="151">
        <v>1</v>
      </c>
      <c r="B25" s="152">
        <v>2</v>
      </c>
      <c r="C25" s="151">
        <v>3</v>
      </c>
      <c r="D25" s="151">
        <v>4</v>
      </c>
      <c r="E25" s="151" t="s">
        <v>79</v>
      </c>
      <c r="F25" s="151" t="s">
        <v>80</v>
      </c>
      <c r="G25" s="151" t="s">
        <v>81</v>
      </c>
      <c r="H25" s="151" t="s">
        <v>82</v>
      </c>
      <c r="I25" s="151" t="s">
        <v>83</v>
      </c>
      <c r="J25" s="151" t="s">
        <v>174</v>
      </c>
      <c r="K25" s="151" t="s">
        <v>175</v>
      </c>
      <c r="L25" s="151" t="s">
        <v>393</v>
      </c>
      <c r="M25" s="151" t="s">
        <v>84</v>
      </c>
      <c r="N25" s="153" t="s">
        <v>85</v>
      </c>
      <c r="O25" s="151" t="s">
        <v>86</v>
      </c>
      <c r="P25" s="151" t="s">
        <v>87</v>
      </c>
      <c r="Q25" s="151" t="s">
        <v>88</v>
      </c>
      <c r="R25" s="151" t="s">
        <v>176</v>
      </c>
      <c r="S25" s="151" t="s">
        <v>177</v>
      </c>
      <c r="T25" s="151" t="s">
        <v>394</v>
      </c>
      <c r="U25" s="151" t="s">
        <v>89</v>
      </c>
      <c r="V25" s="151" t="s">
        <v>90</v>
      </c>
      <c r="W25" s="151" t="s">
        <v>91</v>
      </c>
      <c r="X25" s="151" t="s">
        <v>92</v>
      </c>
      <c r="Y25" s="151" t="s">
        <v>93</v>
      </c>
      <c r="Z25" s="151" t="s">
        <v>178</v>
      </c>
      <c r="AA25" s="151" t="s">
        <v>179</v>
      </c>
      <c r="AB25" s="151" t="s">
        <v>395</v>
      </c>
      <c r="AC25" s="151" t="s">
        <v>94</v>
      </c>
      <c r="AD25" s="151" t="s">
        <v>95</v>
      </c>
      <c r="AE25" s="151" t="s">
        <v>96</v>
      </c>
      <c r="AF25" s="151" t="s">
        <v>97</v>
      </c>
      <c r="AG25" s="151" t="s">
        <v>98</v>
      </c>
      <c r="AH25" s="151" t="s">
        <v>180</v>
      </c>
      <c r="AI25" s="151" t="s">
        <v>181</v>
      </c>
      <c r="AJ25" s="151" t="s">
        <v>396</v>
      </c>
      <c r="AK25" s="151" t="s">
        <v>99</v>
      </c>
      <c r="AL25" s="151" t="s">
        <v>100</v>
      </c>
      <c r="AM25" s="151" t="s">
        <v>101</v>
      </c>
      <c r="AN25" s="151" t="s">
        <v>102</v>
      </c>
      <c r="AO25" s="151" t="s">
        <v>103</v>
      </c>
      <c r="AP25" s="151" t="s">
        <v>182</v>
      </c>
      <c r="AQ25" s="151" t="s">
        <v>183</v>
      </c>
      <c r="AR25" s="151" t="s">
        <v>397</v>
      </c>
      <c r="AS25" s="151" t="s">
        <v>184</v>
      </c>
      <c r="AT25" s="151" t="s">
        <v>185</v>
      </c>
      <c r="AU25" s="151" t="s">
        <v>186</v>
      </c>
      <c r="AV25" s="151" t="s">
        <v>187</v>
      </c>
      <c r="AW25" s="151" t="s">
        <v>188</v>
      </c>
      <c r="AX25" s="151" t="s">
        <v>189</v>
      </c>
      <c r="AY25" s="151" t="s">
        <v>190</v>
      </c>
      <c r="AZ25" s="151" t="s">
        <v>430</v>
      </c>
      <c r="BA25" s="151" t="s">
        <v>191</v>
      </c>
      <c r="BB25" s="151" t="s">
        <v>192</v>
      </c>
      <c r="BC25" s="151" t="s">
        <v>193</v>
      </c>
      <c r="BD25" s="151" t="s">
        <v>194</v>
      </c>
      <c r="BE25" s="151" t="s">
        <v>234</v>
      </c>
      <c r="BF25" s="151" t="s">
        <v>196</v>
      </c>
      <c r="BG25" s="151" t="s">
        <v>197</v>
      </c>
      <c r="BH25" s="151" t="s">
        <v>431</v>
      </c>
      <c r="BI25" s="151" t="s">
        <v>198</v>
      </c>
      <c r="BJ25" s="151" t="s">
        <v>199</v>
      </c>
      <c r="BK25" s="151" t="s">
        <v>200</v>
      </c>
      <c r="BL25" s="151" t="s">
        <v>201</v>
      </c>
      <c r="BM25" s="151" t="s">
        <v>202</v>
      </c>
      <c r="BN25" s="151" t="s">
        <v>203</v>
      </c>
      <c r="BO25" s="151" t="s">
        <v>204</v>
      </c>
      <c r="BP25" s="151" t="s">
        <v>432</v>
      </c>
      <c r="BQ25" s="151" t="s">
        <v>205</v>
      </c>
      <c r="BR25" s="151" t="s">
        <v>206</v>
      </c>
      <c r="BS25" s="151" t="s">
        <v>207</v>
      </c>
      <c r="BT25" s="151" t="s">
        <v>208</v>
      </c>
      <c r="BU25" s="151" t="s">
        <v>209</v>
      </c>
      <c r="BV25" s="151" t="s">
        <v>210</v>
      </c>
      <c r="BW25" s="151" t="s">
        <v>211</v>
      </c>
      <c r="BX25" s="151" t="s">
        <v>433</v>
      </c>
      <c r="BY25" s="151" t="s">
        <v>212</v>
      </c>
      <c r="BZ25" s="151" t="s">
        <v>213</v>
      </c>
      <c r="CA25" s="151" t="s">
        <v>214</v>
      </c>
      <c r="CB25" s="151" t="s">
        <v>215</v>
      </c>
      <c r="CC25" s="151" t="s">
        <v>216</v>
      </c>
      <c r="CD25" s="151" t="s">
        <v>217</v>
      </c>
      <c r="CE25" s="151" t="s">
        <v>218</v>
      </c>
      <c r="CF25" s="151" t="s">
        <v>434</v>
      </c>
      <c r="CG25" s="151" t="s">
        <v>104</v>
      </c>
      <c r="CH25" s="151" t="s">
        <v>105</v>
      </c>
      <c r="CI25" s="151" t="s">
        <v>106</v>
      </c>
      <c r="CJ25" s="151" t="s">
        <v>107</v>
      </c>
      <c r="CK25" s="151" t="s">
        <v>108</v>
      </c>
      <c r="CL25" s="151" t="s">
        <v>235</v>
      </c>
      <c r="CM25" s="151" t="s">
        <v>236</v>
      </c>
      <c r="CN25" s="151" t="s">
        <v>438</v>
      </c>
      <c r="CO25" s="151">
        <v>8</v>
      </c>
    </row>
    <row r="26" spans="1:93" s="109" customFormat="1" ht="66" customHeight="1">
      <c r="A26" s="183">
        <v>0</v>
      </c>
      <c r="B26" s="164" t="s">
        <v>455</v>
      </c>
      <c r="C26" s="165" t="str">
        <f>C30</f>
        <v>нд</v>
      </c>
      <c r="D26" s="154" t="s">
        <v>41</v>
      </c>
      <c r="E26" s="177">
        <f>E27</f>
        <v>0</v>
      </c>
      <c r="F26" s="177">
        <f t="shared" ref="F26:BQ26" si="0">F27</f>
        <v>0</v>
      </c>
      <c r="G26" s="177">
        <f t="shared" si="0"/>
        <v>0</v>
      </c>
      <c r="H26" s="177">
        <f t="shared" si="0"/>
        <v>0</v>
      </c>
      <c r="I26" s="177">
        <f t="shared" si="0"/>
        <v>0</v>
      </c>
      <c r="J26" s="177">
        <f t="shared" si="0"/>
        <v>0</v>
      </c>
      <c r="K26" s="177">
        <f t="shared" si="0"/>
        <v>0</v>
      </c>
      <c r="L26" s="177">
        <f t="shared" si="0"/>
        <v>0</v>
      </c>
      <c r="M26" s="177">
        <f t="shared" si="0"/>
        <v>0</v>
      </c>
      <c r="N26" s="177">
        <f t="shared" si="0"/>
        <v>0</v>
      </c>
      <c r="O26" s="177">
        <f t="shared" si="0"/>
        <v>0</v>
      </c>
      <c r="P26" s="177">
        <f t="shared" si="0"/>
        <v>0</v>
      </c>
      <c r="Q26" s="177">
        <f t="shared" si="0"/>
        <v>0</v>
      </c>
      <c r="R26" s="177">
        <f t="shared" si="0"/>
        <v>0</v>
      </c>
      <c r="S26" s="177">
        <f t="shared" si="0"/>
        <v>0</v>
      </c>
      <c r="T26" s="177">
        <f t="shared" si="0"/>
        <v>0</v>
      </c>
      <c r="U26" s="177">
        <f t="shared" si="0"/>
        <v>0</v>
      </c>
      <c r="V26" s="177">
        <f t="shared" si="0"/>
        <v>0</v>
      </c>
      <c r="W26" s="177">
        <f t="shared" si="0"/>
        <v>0</v>
      </c>
      <c r="X26" s="177">
        <f t="shared" si="0"/>
        <v>0</v>
      </c>
      <c r="Y26" s="177">
        <f t="shared" si="0"/>
        <v>0</v>
      </c>
      <c r="Z26" s="177">
        <f t="shared" si="0"/>
        <v>0</v>
      </c>
      <c r="AA26" s="177">
        <f t="shared" si="0"/>
        <v>0</v>
      </c>
      <c r="AB26" s="177">
        <f t="shared" si="0"/>
        <v>0</v>
      </c>
      <c r="AC26" s="177">
        <f t="shared" si="0"/>
        <v>0</v>
      </c>
      <c r="AD26" s="177">
        <f t="shared" si="0"/>
        <v>0</v>
      </c>
      <c r="AE26" s="177">
        <f t="shared" si="0"/>
        <v>0</v>
      </c>
      <c r="AF26" s="177">
        <f t="shared" si="0"/>
        <v>0</v>
      </c>
      <c r="AG26" s="177">
        <f t="shared" si="0"/>
        <v>0</v>
      </c>
      <c r="AH26" s="177">
        <f t="shared" si="0"/>
        <v>0</v>
      </c>
      <c r="AI26" s="177">
        <f t="shared" si="0"/>
        <v>0</v>
      </c>
      <c r="AJ26" s="177">
        <f t="shared" si="0"/>
        <v>0</v>
      </c>
      <c r="AK26" s="177">
        <f t="shared" si="0"/>
        <v>0</v>
      </c>
      <c r="AL26" s="177">
        <f t="shared" si="0"/>
        <v>0</v>
      </c>
      <c r="AM26" s="177">
        <f t="shared" si="0"/>
        <v>0</v>
      </c>
      <c r="AN26" s="177">
        <f t="shared" si="0"/>
        <v>0</v>
      </c>
      <c r="AO26" s="177">
        <f t="shared" si="0"/>
        <v>10.97</v>
      </c>
      <c r="AP26" s="177">
        <f t="shared" si="0"/>
        <v>0</v>
      </c>
      <c r="AQ26" s="177">
        <f t="shared" si="0"/>
        <v>0</v>
      </c>
      <c r="AR26" s="177">
        <f t="shared" si="0"/>
        <v>0</v>
      </c>
      <c r="AS26" s="177">
        <f t="shared" si="0"/>
        <v>0</v>
      </c>
      <c r="AT26" s="177">
        <f t="shared" si="0"/>
        <v>0</v>
      </c>
      <c r="AU26" s="177">
        <f t="shared" si="0"/>
        <v>0</v>
      </c>
      <c r="AV26" s="177">
        <f t="shared" si="0"/>
        <v>0</v>
      </c>
      <c r="AW26" s="177">
        <f t="shared" si="0"/>
        <v>0</v>
      </c>
      <c r="AX26" s="177">
        <f t="shared" si="0"/>
        <v>0</v>
      </c>
      <c r="AY26" s="177">
        <f t="shared" si="0"/>
        <v>0</v>
      </c>
      <c r="AZ26" s="177">
        <f t="shared" si="0"/>
        <v>0</v>
      </c>
      <c r="BA26" s="177">
        <f t="shared" si="0"/>
        <v>0</v>
      </c>
      <c r="BB26" s="177">
        <f t="shared" si="0"/>
        <v>0</v>
      </c>
      <c r="BC26" s="177">
        <f t="shared" si="0"/>
        <v>0</v>
      </c>
      <c r="BD26" s="177">
        <f t="shared" si="0"/>
        <v>0</v>
      </c>
      <c r="BE26" s="177">
        <f t="shared" si="0"/>
        <v>0</v>
      </c>
      <c r="BF26" s="177">
        <f t="shared" si="0"/>
        <v>0</v>
      </c>
      <c r="BG26" s="177">
        <f t="shared" si="0"/>
        <v>0</v>
      </c>
      <c r="BH26" s="177">
        <f t="shared" si="0"/>
        <v>0</v>
      </c>
      <c r="BI26" s="177">
        <f t="shared" si="0"/>
        <v>0</v>
      </c>
      <c r="BJ26" s="177">
        <f t="shared" si="0"/>
        <v>0</v>
      </c>
      <c r="BK26" s="177">
        <f t="shared" si="0"/>
        <v>0</v>
      </c>
      <c r="BL26" s="177">
        <f t="shared" si="0"/>
        <v>0</v>
      </c>
      <c r="BM26" s="177">
        <f t="shared" si="0"/>
        <v>0</v>
      </c>
      <c r="BN26" s="177">
        <f t="shared" si="0"/>
        <v>0</v>
      </c>
      <c r="BO26" s="177">
        <f t="shared" si="0"/>
        <v>0</v>
      </c>
      <c r="BP26" s="177">
        <f t="shared" si="0"/>
        <v>0</v>
      </c>
      <c r="BQ26" s="177">
        <f t="shared" si="0"/>
        <v>0</v>
      </c>
      <c r="BR26" s="177">
        <f t="shared" ref="BR26:CN26" si="1">BR27</f>
        <v>0</v>
      </c>
      <c r="BS26" s="177">
        <f t="shared" si="1"/>
        <v>0</v>
      </c>
      <c r="BT26" s="177">
        <f t="shared" si="1"/>
        <v>0</v>
      </c>
      <c r="BU26" s="177">
        <f t="shared" si="1"/>
        <v>0</v>
      </c>
      <c r="BV26" s="177">
        <f t="shared" si="1"/>
        <v>0</v>
      </c>
      <c r="BW26" s="177">
        <f t="shared" si="1"/>
        <v>0</v>
      </c>
      <c r="BX26" s="177">
        <f t="shared" si="1"/>
        <v>0</v>
      </c>
      <c r="BY26" s="177">
        <f t="shared" si="1"/>
        <v>0</v>
      </c>
      <c r="BZ26" s="177">
        <f t="shared" si="1"/>
        <v>0</v>
      </c>
      <c r="CA26" s="177">
        <f t="shared" si="1"/>
        <v>0</v>
      </c>
      <c r="CB26" s="177">
        <f t="shared" si="1"/>
        <v>0</v>
      </c>
      <c r="CC26" s="177">
        <f t="shared" si="1"/>
        <v>0</v>
      </c>
      <c r="CD26" s="177">
        <f t="shared" si="1"/>
        <v>0</v>
      </c>
      <c r="CE26" s="177">
        <f t="shared" si="1"/>
        <v>0</v>
      </c>
      <c r="CF26" s="177">
        <f t="shared" si="1"/>
        <v>0</v>
      </c>
      <c r="CG26" s="177">
        <f t="shared" si="1"/>
        <v>0</v>
      </c>
      <c r="CH26" s="177">
        <f t="shared" si="1"/>
        <v>0</v>
      </c>
      <c r="CI26" s="177">
        <f t="shared" si="1"/>
        <v>0</v>
      </c>
      <c r="CJ26" s="177">
        <f t="shared" si="1"/>
        <v>0</v>
      </c>
      <c r="CK26" s="177">
        <f t="shared" si="1"/>
        <v>0</v>
      </c>
      <c r="CL26" s="177">
        <f t="shared" si="1"/>
        <v>0</v>
      </c>
      <c r="CM26" s="177">
        <f t="shared" si="1"/>
        <v>0</v>
      </c>
      <c r="CN26" s="177">
        <f t="shared" si="1"/>
        <v>0</v>
      </c>
      <c r="CO26" s="107" t="s">
        <v>41</v>
      </c>
    </row>
    <row r="27" spans="1:93" s="1" customFormat="1">
      <c r="A27" s="184">
        <v>1</v>
      </c>
      <c r="B27" s="167" t="s">
        <v>470</v>
      </c>
      <c r="C27" s="165" t="str">
        <f>C30</f>
        <v>нд</v>
      </c>
      <c r="D27" s="154" t="s">
        <v>41</v>
      </c>
      <c r="E27" s="177">
        <f>E30</f>
        <v>0</v>
      </c>
      <c r="F27" s="177">
        <f t="shared" ref="F27:BQ27" si="2">F30</f>
        <v>0</v>
      </c>
      <c r="G27" s="177">
        <f t="shared" si="2"/>
        <v>0</v>
      </c>
      <c r="H27" s="177">
        <f t="shared" si="2"/>
        <v>0</v>
      </c>
      <c r="I27" s="177">
        <f t="shared" si="2"/>
        <v>0</v>
      </c>
      <c r="J27" s="177">
        <f t="shared" si="2"/>
        <v>0</v>
      </c>
      <c r="K27" s="177">
        <f t="shared" si="2"/>
        <v>0</v>
      </c>
      <c r="L27" s="177">
        <f t="shared" si="2"/>
        <v>0</v>
      </c>
      <c r="M27" s="177">
        <f t="shared" si="2"/>
        <v>0</v>
      </c>
      <c r="N27" s="177">
        <f t="shared" si="2"/>
        <v>0</v>
      </c>
      <c r="O27" s="177">
        <f t="shared" si="2"/>
        <v>0</v>
      </c>
      <c r="P27" s="177">
        <f t="shared" si="2"/>
        <v>0</v>
      </c>
      <c r="Q27" s="177">
        <f t="shared" si="2"/>
        <v>0</v>
      </c>
      <c r="R27" s="177">
        <f t="shared" si="2"/>
        <v>0</v>
      </c>
      <c r="S27" s="177">
        <f t="shared" si="2"/>
        <v>0</v>
      </c>
      <c r="T27" s="177">
        <f t="shared" si="2"/>
        <v>0</v>
      </c>
      <c r="U27" s="177">
        <f t="shared" si="2"/>
        <v>0</v>
      </c>
      <c r="V27" s="177">
        <f t="shared" si="2"/>
        <v>0</v>
      </c>
      <c r="W27" s="177">
        <f t="shared" si="2"/>
        <v>0</v>
      </c>
      <c r="X27" s="177">
        <f t="shared" si="2"/>
        <v>0</v>
      </c>
      <c r="Y27" s="177">
        <f t="shared" si="2"/>
        <v>0</v>
      </c>
      <c r="Z27" s="177">
        <f t="shared" si="2"/>
        <v>0</v>
      </c>
      <c r="AA27" s="177">
        <f t="shared" si="2"/>
        <v>0</v>
      </c>
      <c r="AB27" s="177">
        <f t="shared" si="2"/>
        <v>0</v>
      </c>
      <c r="AC27" s="177">
        <f t="shared" si="2"/>
        <v>0</v>
      </c>
      <c r="AD27" s="177">
        <f t="shared" si="2"/>
        <v>0</v>
      </c>
      <c r="AE27" s="177">
        <f t="shared" si="2"/>
        <v>0</v>
      </c>
      <c r="AF27" s="177">
        <f t="shared" si="2"/>
        <v>0</v>
      </c>
      <c r="AG27" s="177">
        <f t="shared" si="2"/>
        <v>0</v>
      </c>
      <c r="AH27" s="177">
        <f t="shared" si="2"/>
        <v>0</v>
      </c>
      <c r="AI27" s="177">
        <f t="shared" si="2"/>
        <v>0</v>
      </c>
      <c r="AJ27" s="177">
        <f t="shared" si="2"/>
        <v>0</v>
      </c>
      <c r="AK27" s="177">
        <f t="shared" si="2"/>
        <v>0</v>
      </c>
      <c r="AL27" s="177">
        <f t="shared" si="2"/>
        <v>0</v>
      </c>
      <c r="AM27" s="177">
        <f t="shared" si="2"/>
        <v>0</v>
      </c>
      <c r="AN27" s="177">
        <f t="shared" si="2"/>
        <v>0</v>
      </c>
      <c r="AO27" s="177">
        <f t="shared" si="2"/>
        <v>10.97</v>
      </c>
      <c r="AP27" s="177">
        <f t="shared" si="2"/>
        <v>0</v>
      </c>
      <c r="AQ27" s="177">
        <f t="shared" si="2"/>
        <v>0</v>
      </c>
      <c r="AR27" s="177">
        <f t="shared" si="2"/>
        <v>0</v>
      </c>
      <c r="AS27" s="177">
        <f t="shared" si="2"/>
        <v>0</v>
      </c>
      <c r="AT27" s="177">
        <f t="shared" si="2"/>
        <v>0</v>
      </c>
      <c r="AU27" s="177">
        <f t="shared" si="2"/>
        <v>0</v>
      </c>
      <c r="AV27" s="177">
        <f t="shared" si="2"/>
        <v>0</v>
      </c>
      <c r="AW27" s="177">
        <f t="shared" si="2"/>
        <v>0</v>
      </c>
      <c r="AX27" s="177">
        <f t="shared" si="2"/>
        <v>0</v>
      </c>
      <c r="AY27" s="177">
        <f t="shared" si="2"/>
        <v>0</v>
      </c>
      <c r="AZ27" s="177">
        <f t="shared" si="2"/>
        <v>0</v>
      </c>
      <c r="BA27" s="177">
        <f t="shared" si="2"/>
        <v>0</v>
      </c>
      <c r="BB27" s="177">
        <f t="shared" si="2"/>
        <v>0</v>
      </c>
      <c r="BC27" s="177">
        <f t="shared" si="2"/>
        <v>0</v>
      </c>
      <c r="BD27" s="177">
        <f t="shared" si="2"/>
        <v>0</v>
      </c>
      <c r="BE27" s="177">
        <f t="shared" si="2"/>
        <v>0</v>
      </c>
      <c r="BF27" s="177">
        <f t="shared" si="2"/>
        <v>0</v>
      </c>
      <c r="BG27" s="177">
        <f t="shared" si="2"/>
        <v>0</v>
      </c>
      <c r="BH27" s="177">
        <f t="shared" si="2"/>
        <v>0</v>
      </c>
      <c r="BI27" s="177">
        <f t="shared" si="2"/>
        <v>0</v>
      </c>
      <c r="BJ27" s="177">
        <f t="shared" si="2"/>
        <v>0</v>
      </c>
      <c r="BK27" s="177">
        <f t="shared" si="2"/>
        <v>0</v>
      </c>
      <c r="BL27" s="177">
        <f t="shared" si="2"/>
        <v>0</v>
      </c>
      <c r="BM27" s="177">
        <f t="shared" si="2"/>
        <v>0</v>
      </c>
      <c r="BN27" s="177">
        <f t="shared" si="2"/>
        <v>0</v>
      </c>
      <c r="BO27" s="177">
        <f t="shared" si="2"/>
        <v>0</v>
      </c>
      <c r="BP27" s="177">
        <f t="shared" si="2"/>
        <v>0</v>
      </c>
      <c r="BQ27" s="177">
        <f t="shared" si="2"/>
        <v>0</v>
      </c>
      <c r="BR27" s="177">
        <f t="shared" ref="BR27:CN27" si="3">BR30</f>
        <v>0</v>
      </c>
      <c r="BS27" s="177">
        <f t="shared" si="3"/>
        <v>0</v>
      </c>
      <c r="BT27" s="177">
        <f t="shared" si="3"/>
        <v>0</v>
      </c>
      <c r="BU27" s="177">
        <f t="shared" si="3"/>
        <v>0</v>
      </c>
      <c r="BV27" s="177">
        <f t="shared" si="3"/>
        <v>0</v>
      </c>
      <c r="BW27" s="177">
        <f t="shared" si="3"/>
        <v>0</v>
      </c>
      <c r="BX27" s="177">
        <f t="shared" si="3"/>
        <v>0</v>
      </c>
      <c r="BY27" s="177">
        <f t="shared" si="3"/>
        <v>0</v>
      </c>
      <c r="BZ27" s="177">
        <f t="shared" si="3"/>
        <v>0</v>
      </c>
      <c r="CA27" s="177">
        <f t="shared" si="3"/>
        <v>0</v>
      </c>
      <c r="CB27" s="177">
        <f t="shared" si="3"/>
        <v>0</v>
      </c>
      <c r="CC27" s="177">
        <f t="shared" si="3"/>
        <v>0</v>
      </c>
      <c r="CD27" s="177">
        <f t="shared" si="3"/>
        <v>0</v>
      </c>
      <c r="CE27" s="177">
        <f t="shared" si="3"/>
        <v>0</v>
      </c>
      <c r="CF27" s="177">
        <f t="shared" si="3"/>
        <v>0</v>
      </c>
      <c r="CG27" s="177">
        <f t="shared" si="3"/>
        <v>0</v>
      </c>
      <c r="CH27" s="177">
        <f t="shared" si="3"/>
        <v>0</v>
      </c>
      <c r="CI27" s="177">
        <f t="shared" si="3"/>
        <v>0</v>
      </c>
      <c r="CJ27" s="177">
        <f t="shared" si="3"/>
        <v>0</v>
      </c>
      <c r="CK27" s="177">
        <f t="shared" si="3"/>
        <v>0</v>
      </c>
      <c r="CL27" s="177">
        <f t="shared" si="3"/>
        <v>0</v>
      </c>
      <c r="CM27" s="177">
        <f t="shared" si="3"/>
        <v>0</v>
      </c>
      <c r="CN27" s="177">
        <f t="shared" si="3"/>
        <v>0</v>
      </c>
      <c r="CO27" s="107" t="s">
        <v>41</v>
      </c>
    </row>
    <row r="28" spans="1:93" s="1" customFormat="1">
      <c r="A28" s="168" t="s">
        <v>48</v>
      </c>
      <c r="B28" s="169" t="s">
        <v>471</v>
      </c>
      <c r="C28" s="165" t="str">
        <f>C30</f>
        <v>нд</v>
      </c>
      <c r="D28" s="154" t="s">
        <v>41</v>
      </c>
      <c r="E28" s="177">
        <f>E29</f>
        <v>0</v>
      </c>
      <c r="F28" s="177">
        <f t="shared" ref="F28:BQ30" si="4">F29</f>
        <v>0</v>
      </c>
      <c r="G28" s="177">
        <f t="shared" si="4"/>
        <v>0</v>
      </c>
      <c r="H28" s="177">
        <f t="shared" si="4"/>
        <v>0</v>
      </c>
      <c r="I28" s="177">
        <f t="shared" si="4"/>
        <v>0</v>
      </c>
      <c r="J28" s="177">
        <f t="shared" si="4"/>
        <v>0</v>
      </c>
      <c r="K28" s="177">
        <f t="shared" si="4"/>
        <v>0</v>
      </c>
      <c r="L28" s="177">
        <f t="shared" si="4"/>
        <v>0</v>
      </c>
      <c r="M28" s="177">
        <f t="shared" si="4"/>
        <v>0</v>
      </c>
      <c r="N28" s="177">
        <f t="shared" si="4"/>
        <v>0</v>
      </c>
      <c r="O28" s="177">
        <f t="shared" si="4"/>
        <v>0</v>
      </c>
      <c r="P28" s="177">
        <f t="shared" si="4"/>
        <v>0</v>
      </c>
      <c r="Q28" s="177">
        <f t="shared" si="4"/>
        <v>0</v>
      </c>
      <c r="R28" s="177">
        <f t="shared" si="4"/>
        <v>0</v>
      </c>
      <c r="S28" s="177">
        <f t="shared" si="4"/>
        <v>0</v>
      </c>
      <c r="T28" s="177">
        <f t="shared" si="4"/>
        <v>0</v>
      </c>
      <c r="U28" s="177">
        <f t="shared" si="4"/>
        <v>0</v>
      </c>
      <c r="V28" s="177">
        <f t="shared" si="4"/>
        <v>0</v>
      </c>
      <c r="W28" s="177">
        <f t="shared" si="4"/>
        <v>0</v>
      </c>
      <c r="X28" s="177">
        <f t="shared" si="4"/>
        <v>0</v>
      </c>
      <c r="Y28" s="177">
        <f t="shared" si="4"/>
        <v>0</v>
      </c>
      <c r="Z28" s="177">
        <f t="shared" si="4"/>
        <v>0</v>
      </c>
      <c r="AA28" s="177">
        <f t="shared" si="4"/>
        <v>0</v>
      </c>
      <c r="AB28" s="177">
        <f t="shared" si="4"/>
        <v>0</v>
      </c>
      <c r="AC28" s="177">
        <f t="shared" si="4"/>
        <v>0</v>
      </c>
      <c r="AD28" s="177">
        <f t="shared" si="4"/>
        <v>0</v>
      </c>
      <c r="AE28" s="177">
        <f t="shared" si="4"/>
        <v>0</v>
      </c>
      <c r="AF28" s="177">
        <f t="shared" si="4"/>
        <v>0</v>
      </c>
      <c r="AG28" s="177">
        <f t="shared" si="4"/>
        <v>0</v>
      </c>
      <c r="AH28" s="177">
        <f t="shared" si="4"/>
        <v>0</v>
      </c>
      <c r="AI28" s="177">
        <f t="shared" si="4"/>
        <v>0</v>
      </c>
      <c r="AJ28" s="177">
        <f t="shared" si="4"/>
        <v>0</v>
      </c>
      <c r="AK28" s="177">
        <f t="shared" si="4"/>
        <v>0</v>
      </c>
      <c r="AL28" s="177">
        <f t="shared" si="4"/>
        <v>0</v>
      </c>
      <c r="AM28" s="177">
        <f t="shared" si="4"/>
        <v>0</v>
      </c>
      <c r="AN28" s="177">
        <f t="shared" si="4"/>
        <v>0</v>
      </c>
      <c r="AO28" s="177">
        <f t="shared" si="4"/>
        <v>10.97</v>
      </c>
      <c r="AP28" s="177">
        <f t="shared" si="4"/>
        <v>0</v>
      </c>
      <c r="AQ28" s="177">
        <f t="shared" si="4"/>
        <v>0</v>
      </c>
      <c r="AR28" s="177">
        <f t="shared" si="4"/>
        <v>0</v>
      </c>
      <c r="AS28" s="177">
        <f t="shared" si="4"/>
        <v>0</v>
      </c>
      <c r="AT28" s="177">
        <f t="shared" si="4"/>
        <v>0</v>
      </c>
      <c r="AU28" s="177">
        <f t="shared" si="4"/>
        <v>0</v>
      </c>
      <c r="AV28" s="177">
        <f t="shared" si="4"/>
        <v>0</v>
      </c>
      <c r="AW28" s="177">
        <f t="shared" si="4"/>
        <v>0</v>
      </c>
      <c r="AX28" s="177">
        <f t="shared" si="4"/>
        <v>0</v>
      </c>
      <c r="AY28" s="177">
        <f t="shared" si="4"/>
        <v>0</v>
      </c>
      <c r="AZ28" s="177">
        <f t="shared" si="4"/>
        <v>0</v>
      </c>
      <c r="BA28" s="177">
        <f t="shared" si="4"/>
        <v>0</v>
      </c>
      <c r="BB28" s="177">
        <f t="shared" si="4"/>
        <v>0</v>
      </c>
      <c r="BC28" s="177">
        <f t="shared" si="4"/>
        <v>0</v>
      </c>
      <c r="BD28" s="177">
        <f t="shared" si="4"/>
        <v>0</v>
      </c>
      <c r="BE28" s="177">
        <f t="shared" si="4"/>
        <v>0</v>
      </c>
      <c r="BF28" s="177">
        <f t="shared" si="4"/>
        <v>0</v>
      </c>
      <c r="BG28" s="177">
        <f t="shared" si="4"/>
        <v>0</v>
      </c>
      <c r="BH28" s="177">
        <f t="shared" si="4"/>
        <v>0</v>
      </c>
      <c r="BI28" s="177">
        <f t="shared" si="4"/>
        <v>0</v>
      </c>
      <c r="BJ28" s="177">
        <f t="shared" si="4"/>
        <v>0</v>
      </c>
      <c r="BK28" s="177">
        <f t="shared" si="4"/>
        <v>0</v>
      </c>
      <c r="BL28" s="177">
        <f t="shared" si="4"/>
        <v>0</v>
      </c>
      <c r="BM28" s="177">
        <f t="shared" si="4"/>
        <v>0</v>
      </c>
      <c r="BN28" s="177">
        <f t="shared" si="4"/>
        <v>0</v>
      </c>
      <c r="BO28" s="177">
        <f t="shared" si="4"/>
        <v>0</v>
      </c>
      <c r="BP28" s="177">
        <f t="shared" si="4"/>
        <v>0</v>
      </c>
      <c r="BQ28" s="177">
        <f t="shared" si="4"/>
        <v>0</v>
      </c>
      <c r="BR28" s="177">
        <f t="shared" ref="BR28:CN30" si="5">BR29</f>
        <v>0</v>
      </c>
      <c r="BS28" s="177">
        <f t="shared" si="5"/>
        <v>0</v>
      </c>
      <c r="BT28" s="177">
        <f t="shared" si="5"/>
        <v>0</v>
      </c>
      <c r="BU28" s="177">
        <f t="shared" si="5"/>
        <v>0</v>
      </c>
      <c r="BV28" s="177">
        <f t="shared" si="5"/>
        <v>0</v>
      </c>
      <c r="BW28" s="177">
        <f t="shared" si="5"/>
        <v>0</v>
      </c>
      <c r="BX28" s="177">
        <f t="shared" si="5"/>
        <v>0</v>
      </c>
      <c r="BY28" s="177">
        <f t="shared" si="5"/>
        <v>0</v>
      </c>
      <c r="BZ28" s="177">
        <f t="shared" si="5"/>
        <v>0</v>
      </c>
      <c r="CA28" s="177">
        <f t="shared" si="5"/>
        <v>0</v>
      </c>
      <c r="CB28" s="177">
        <f t="shared" si="5"/>
        <v>0</v>
      </c>
      <c r="CC28" s="177">
        <f t="shared" si="5"/>
        <v>0</v>
      </c>
      <c r="CD28" s="177">
        <f t="shared" si="5"/>
        <v>0</v>
      </c>
      <c r="CE28" s="177">
        <f t="shared" si="5"/>
        <v>0</v>
      </c>
      <c r="CF28" s="177">
        <f t="shared" si="5"/>
        <v>0</v>
      </c>
      <c r="CG28" s="177">
        <f t="shared" si="5"/>
        <v>0</v>
      </c>
      <c r="CH28" s="177">
        <f t="shared" si="5"/>
        <v>0</v>
      </c>
      <c r="CI28" s="177">
        <f t="shared" si="5"/>
        <v>0</v>
      </c>
      <c r="CJ28" s="177">
        <f t="shared" si="5"/>
        <v>0</v>
      </c>
      <c r="CK28" s="177">
        <f t="shared" si="5"/>
        <v>0</v>
      </c>
      <c r="CL28" s="177">
        <f t="shared" si="5"/>
        <v>0</v>
      </c>
      <c r="CM28" s="177">
        <f t="shared" si="5"/>
        <v>0</v>
      </c>
      <c r="CN28" s="177">
        <f t="shared" si="5"/>
        <v>0</v>
      </c>
      <c r="CO28" s="107" t="s">
        <v>41</v>
      </c>
    </row>
    <row r="29" spans="1:93" s="1" customFormat="1">
      <c r="A29" s="170" t="s">
        <v>244</v>
      </c>
      <c r="B29" s="171" t="s">
        <v>245</v>
      </c>
      <c r="C29" s="165" t="str">
        <f>C30</f>
        <v>нд</v>
      </c>
      <c r="D29" s="154" t="s">
        <v>41</v>
      </c>
      <c r="E29" s="177">
        <f>E30</f>
        <v>0</v>
      </c>
      <c r="F29" s="177">
        <f t="shared" si="4"/>
        <v>0</v>
      </c>
      <c r="G29" s="177">
        <f t="shared" si="4"/>
        <v>0</v>
      </c>
      <c r="H29" s="177">
        <f t="shared" si="4"/>
        <v>0</v>
      </c>
      <c r="I29" s="177">
        <f t="shared" si="4"/>
        <v>0</v>
      </c>
      <c r="J29" s="177">
        <f t="shared" si="4"/>
        <v>0</v>
      </c>
      <c r="K29" s="177">
        <f t="shared" si="4"/>
        <v>0</v>
      </c>
      <c r="L29" s="177">
        <f t="shared" si="4"/>
        <v>0</v>
      </c>
      <c r="M29" s="177">
        <f t="shared" si="4"/>
        <v>0</v>
      </c>
      <c r="N29" s="177">
        <f t="shared" si="4"/>
        <v>0</v>
      </c>
      <c r="O29" s="177">
        <f t="shared" si="4"/>
        <v>0</v>
      </c>
      <c r="P29" s="177">
        <f t="shared" si="4"/>
        <v>0</v>
      </c>
      <c r="Q29" s="177">
        <f t="shared" si="4"/>
        <v>0</v>
      </c>
      <c r="R29" s="177">
        <f t="shared" si="4"/>
        <v>0</v>
      </c>
      <c r="S29" s="177">
        <f t="shared" si="4"/>
        <v>0</v>
      </c>
      <c r="T29" s="177">
        <f t="shared" si="4"/>
        <v>0</v>
      </c>
      <c r="U29" s="177">
        <f t="shared" si="4"/>
        <v>0</v>
      </c>
      <c r="V29" s="177">
        <f t="shared" si="4"/>
        <v>0</v>
      </c>
      <c r="W29" s="177">
        <f t="shared" si="4"/>
        <v>0</v>
      </c>
      <c r="X29" s="177">
        <f t="shared" si="4"/>
        <v>0</v>
      </c>
      <c r="Y29" s="177">
        <f t="shared" si="4"/>
        <v>0</v>
      </c>
      <c r="Z29" s="177">
        <f t="shared" si="4"/>
        <v>0</v>
      </c>
      <c r="AA29" s="177">
        <f t="shared" si="4"/>
        <v>0</v>
      </c>
      <c r="AB29" s="177">
        <f t="shared" si="4"/>
        <v>0</v>
      </c>
      <c r="AC29" s="177">
        <f t="shared" si="4"/>
        <v>0</v>
      </c>
      <c r="AD29" s="177">
        <f t="shared" si="4"/>
        <v>0</v>
      </c>
      <c r="AE29" s="177">
        <f t="shared" si="4"/>
        <v>0</v>
      </c>
      <c r="AF29" s="177">
        <f t="shared" si="4"/>
        <v>0</v>
      </c>
      <c r="AG29" s="177">
        <f t="shared" si="4"/>
        <v>0</v>
      </c>
      <c r="AH29" s="177">
        <f t="shared" si="4"/>
        <v>0</v>
      </c>
      <c r="AI29" s="177">
        <f t="shared" si="4"/>
        <v>0</v>
      </c>
      <c r="AJ29" s="177">
        <f t="shared" si="4"/>
        <v>0</v>
      </c>
      <c r="AK29" s="177">
        <f t="shared" si="4"/>
        <v>0</v>
      </c>
      <c r="AL29" s="177">
        <f t="shared" si="4"/>
        <v>0</v>
      </c>
      <c r="AM29" s="177">
        <f t="shared" si="4"/>
        <v>0</v>
      </c>
      <c r="AN29" s="177">
        <f t="shared" si="4"/>
        <v>0</v>
      </c>
      <c r="AO29" s="177">
        <f t="shared" si="4"/>
        <v>10.97</v>
      </c>
      <c r="AP29" s="177">
        <f t="shared" si="4"/>
        <v>0</v>
      </c>
      <c r="AQ29" s="177">
        <f t="shared" si="4"/>
        <v>0</v>
      </c>
      <c r="AR29" s="177">
        <f t="shared" si="4"/>
        <v>0</v>
      </c>
      <c r="AS29" s="177">
        <f t="shared" si="4"/>
        <v>0</v>
      </c>
      <c r="AT29" s="177">
        <f t="shared" si="4"/>
        <v>0</v>
      </c>
      <c r="AU29" s="177">
        <f t="shared" si="4"/>
        <v>0</v>
      </c>
      <c r="AV29" s="177">
        <f t="shared" si="4"/>
        <v>0</v>
      </c>
      <c r="AW29" s="177">
        <f t="shared" si="4"/>
        <v>0</v>
      </c>
      <c r="AX29" s="177">
        <f t="shared" si="4"/>
        <v>0</v>
      </c>
      <c r="AY29" s="177">
        <f t="shared" si="4"/>
        <v>0</v>
      </c>
      <c r="AZ29" s="177">
        <f t="shared" si="4"/>
        <v>0</v>
      </c>
      <c r="BA29" s="177">
        <f t="shared" si="4"/>
        <v>0</v>
      </c>
      <c r="BB29" s="177">
        <f t="shared" si="4"/>
        <v>0</v>
      </c>
      <c r="BC29" s="177">
        <f t="shared" si="4"/>
        <v>0</v>
      </c>
      <c r="BD29" s="177">
        <f t="shared" si="4"/>
        <v>0</v>
      </c>
      <c r="BE29" s="177">
        <f t="shared" si="4"/>
        <v>0</v>
      </c>
      <c r="BF29" s="177">
        <f t="shared" si="4"/>
        <v>0</v>
      </c>
      <c r="BG29" s="177">
        <f t="shared" si="4"/>
        <v>0</v>
      </c>
      <c r="BH29" s="177">
        <f t="shared" si="4"/>
        <v>0</v>
      </c>
      <c r="BI29" s="177">
        <f t="shared" si="4"/>
        <v>0</v>
      </c>
      <c r="BJ29" s="177">
        <f t="shared" si="4"/>
        <v>0</v>
      </c>
      <c r="BK29" s="177">
        <f t="shared" si="4"/>
        <v>0</v>
      </c>
      <c r="BL29" s="177">
        <f t="shared" si="4"/>
        <v>0</v>
      </c>
      <c r="BM29" s="177">
        <f t="shared" si="4"/>
        <v>0</v>
      </c>
      <c r="BN29" s="177">
        <f t="shared" si="4"/>
        <v>0</v>
      </c>
      <c r="BO29" s="177">
        <f t="shared" si="4"/>
        <v>0</v>
      </c>
      <c r="BP29" s="177">
        <f t="shared" si="4"/>
        <v>0</v>
      </c>
      <c r="BQ29" s="177">
        <f t="shared" si="4"/>
        <v>0</v>
      </c>
      <c r="BR29" s="177">
        <f t="shared" si="5"/>
        <v>0</v>
      </c>
      <c r="BS29" s="177">
        <f t="shared" si="5"/>
        <v>0</v>
      </c>
      <c r="BT29" s="177">
        <f t="shared" si="5"/>
        <v>0</v>
      </c>
      <c r="BU29" s="177">
        <f t="shared" si="5"/>
        <v>0</v>
      </c>
      <c r="BV29" s="177">
        <f t="shared" si="5"/>
        <v>0</v>
      </c>
      <c r="BW29" s="177">
        <f t="shared" si="5"/>
        <v>0</v>
      </c>
      <c r="BX29" s="177">
        <f t="shared" si="5"/>
        <v>0</v>
      </c>
      <c r="BY29" s="177">
        <f t="shared" si="5"/>
        <v>0</v>
      </c>
      <c r="BZ29" s="177">
        <f t="shared" si="5"/>
        <v>0</v>
      </c>
      <c r="CA29" s="177">
        <f t="shared" si="5"/>
        <v>0</v>
      </c>
      <c r="CB29" s="177">
        <f t="shared" si="5"/>
        <v>0</v>
      </c>
      <c r="CC29" s="177">
        <f t="shared" si="5"/>
        <v>0</v>
      </c>
      <c r="CD29" s="177">
        <f t="shared" si="5"/>
        <v>0</v>
      </c>
      <c r="CE29" s="177">
        <f t="shared" si="5"/>
        <v>0</v>
      </c>
      <c r="CF29" s="177">
        <f t="shared" si="5"/>
        <v>0</v>
      </c>
      <c r="CG29" s="177">
        <f t="shared" si="5"/>
        <v>0</v>
      </c>
      <c r="CH29" s="177">
        <f t="shared" si="5"/>
        <v>0</v>
      </c>
      <c r="CI29" s="177">
        <f t="shared" si="5"/>
        <v>0</v>
      </c>
      <c r="CJ29" s="177">
        <f t="shared" si="5"/>
        <v>0</v>
      </c>
      <c r="CK29" s="177">
        <f t="shared" si="5"/>
        <v>0</v>
      </c>
      <c r="CL29" s="177">
        <f t="shared" si="5"/>
        <v>0</v>
      </c>
      <c r="CM29" s="177">
        <f t="shared" si="5"/>
        <v>0</v>
      </c>
      <c r="CN29" s="177">
        <f t="shared" si="5"/>
        <v>0</v>
      </c>
      <c r="CO29" s="107" t="s">
        <v>41</v>
      </c>
    </row>
    <row r="30" spans="1:93" s="1" customFormat="1" ht="31.5">
      <c r="A30" s="181" t="s">
        <v>249</v>
      </c>
      <c r="B30" s="182" t="s">
        <v>472</v>
      </c>
      <c r="C30" s="165" t="s">
        <v>41</v>
      </c>
      <c r="D30" s="154" t="s">
        <v>41</v>
      </c>
      <c r="E30" s="177">
        <f>E31</f>
        <v>0</v>
      </c>
      <c r="F30" s="177">
        <f t="shared" si="4"/>
        <v>0</v>
      </c>
      <c r="G30" s="177">
        <f t="shared" si="4"/>
        <v>0</v>
      </c>
      <c r="H30" s="177">
        <f t="shared" si="4"/>
        <v>0</v>
      </c>
      <c r="I30" s="177">
        <f>I31+I32+I33</f>
        <v>0</v>
      </c>
      <c r="J30" s="177">
        <f t="shared" si="4"/>
        <v>0</v>
      </c>
      <c r="K30" s="177">
        <f t="shared" si="4"/>
        <v>0</v>
      </c>
      <c r="L30" s="177">
        <f t="shared" si="4"/>
        <v>0</v>
      </c>
      <c r="M30" s="177">
        <f t="shared" si="4"/>
        <v>0</v>
      </c>
      <c r="N30" s="177">
        <f t="shared" si="4"/>
        <v>0</v>
      </c>
      <c r="O30" s="177">
        <f t="shared" si="4"/>
        <v>0</v>
      </c>
      <c r="P30" s="177">
        <f t="shared" si="4"/>
        <v>0</v>
      </c>
      <c r="Q30" s="177">
        <f t="shared" si="4"/>
        <v>0</v>
      </c>
      <c r="R30" s="177">
        <f t="shared" si="4"/>
        <v>0</v>
      </c>
      <c r="S30" s="177">
        <f t="shared" si="4"/>
        <v>0</v>
      </c>
      <c r="T30" s="177">
        <f t="shared" si="4"/>
        <v>0</v>
      </c>
      <c r="U30" s="177">
        <f t="shared" si="4"/>
        <v>0</v>
      </c>
      <c r="V30" s="177">
        <f t="shared" si="4"/>
        <v>0</v>
      </c>
      <c r="W30" s="177">
        <f t="shared" si="4"/>
        <v>0</v>
      </c>
      <c r="X30" s="177">
        <f t="shared" si="4"/>
        <v>0</v>
      </c>
      <c r="Y30" s="177">
        <f t="shared" si="4"/>
        <v>0</v>
      </c>
      <c r="Z30" s="177">
        <f t="shared" si="4"/>
        <v>0</v>
      </c>
      <c r="AA30" s="177">
        <f t="shared" si="4"/>
        <v>0</v>
      </c>
      <c r="AB30" s="177">
        <f t="shared" si="4"/>
        <v>0</v>
      </c>
      <c r="AC30" s="177">
        <f t="shared" si="4"/>
        <v>0</v>
      </c>
      <c r="AD30" s="177">
        <f t="shared" si="4"/>
        <v>0</v>
      </c>
      <c r="AE30" s="177">
        <f t="shared" si="4"/>
        <v>0</v>
      </c>
      <c r="AF30" s="177">
        <f t="shared" si="4"/>
        <v>0</v>
      </c>
      <c r="AG30" s="177">
        <f t="shared" si="4"/>
        <v>0</v>
      </c>
      <c r="AH30" s="177">
        <f t="shared" si="4"/>
        <v>0</v>
      </c>
      <c r="AI30" s="177">
        <f t="shared" si="4"/>
        <v>0</v>
      </c>
      <c r="AJ30" s="177">
        <f t="shared" si="4"/>
        <v>0</v>
      </c>
      <c r="AK30" s="177">
        <f t="shared" si="4"/>
        <v>0</v>
      </c>
      <c r="AL30" s="177">
        <f t="shared" si="4"/>
        <v>0</v>
      </c>
      <c r="AM30" s="177">
        <f t="shared" si="4"/>
        <v>0</v>
      </c>
      <c r="AN30" s="177">
        <f t="shared" si="4"/>
        <v>0</v>
      </c>
      <c r="AO30" s="177">
        <f>AO31+AO32+AO33</f>
        <v>10.97</v>
      </c>
      <c r="AP30" s="177">
        <f t="shared" si="4"/>
        <v>0</v>
      </c>
      <c r="AQ30" s="177">
        <f t="shared" si="4"/>
        <v>0</v>
      </c>
      <c r="AR30" s="177">
        <f t="shared" si="4"/>
        <v>0</v>
      </c>
      <c r="AS30" s="177">
        <f t="shared" si="4"/>
        <v>0</v>
      </c>
      <c r="AT30" s="177">
        <f t="shared" si="4"/>
        <v>0</v>
      </c>
      <c r="AU30" s="177">
        <f t="shared" si="4"/>
        <v>0</v>
      </c>
      <c r="AV30" s="177">
        <f t="shared" si="4"/>
        <v>0</v>
      </c>
      <c r="AW30" s="177">
        <f t="shared" si="4"/>
        <v>0</v>
      </c>
      <c r="AX30" s="177">
        <f t="shared" si="4"/>
        <v>0</v>
      </c>
      <c r="AY30" s="177">
        <f t="shared" si="4"/>
        <v>0</v>
      </c>
      <c r="AZ30" s="177">
        <f t="shared" si="4"/>
        <v>0</v>
      </c>
      <c r="BA30" s="177">
        <f t="shared" si="4"/>
        <v>0</v>
      </c>
      <c r="BB30" s="177">
        <f t="shared" si="4"/>
        <v>0</v>
      </c>
      <c r="BC30" s="177">
        <f t="shared" si="4"/>
        <v>0</v>
      </c>
      <c r="BD30" s="177">
        <f t="shared" si="4"/>
        <v>0</v>
      </c>
      <c r="BE30" s="177">
        <f t="shared" si="4"/>
        <v>0</v>
      </c>
      <c r="BF30" s="177">
        <f t="shared" si="4"/>
        <v>0</v>
      </c>
      <c r="BG30" s="177">
        <f t="shared" si="4"/>
        <v>0</v>
      </c>
      <c r="BH30" s="177">
        <f t="shared" si="4"/>
        <v>0</v>
      </c>
      <c r="BI30" s="177">
        <f t="shared" si="4"/>
        <v>0</v>
      </c>
      <c r="BJ30" s="177">
        <f t="shared" si="4"/>
        <v>0</v>
      </c>
      <c r="BK30" s="177">
        <f t="shared" si="4"/>
        <v>0</v>
      </c>
      <c r="BL30" s="177">
        <f t="shared" si="4"/>
        <v>0</v>
      </c>
      <c r="BM30" s="177">
        <f t="shared" si="4"/>
        <v>0</v>
      </c>
      <c r="BN30" s="177">
        <f t="shared" si="4"/>
        <v>0</v>
      </c>
      <c r="BO30" s="177">
        <f t="shared" si="4"/>
        <v>0</v>
      </c>
      <c r="BP30" s="177">
        <f t="shared" si="4"/>
        <v>0</v>
      </c>
      <c r="BQ30" s="177">
        <f t="shared" si="4"/>
        <v>0</v>
      </c>
      <c r="BR30" s="177">
        <f t="shared" si="5"/>
        <v>0</v>
      </c>
      <c r="BS30" s="177">
        <f t="shared" si="5"/>
        <v>0</v>
      </c>
      <c r="BT30" s="177">
        <f t="shared" si="5"/>
        <v>0</v>
      </c>
      <c r="BU30" s="177">
        <f t="shared" si="5"/>
        <v>0</v>
      </c>
      <c r="BV30" s="177">
        <f t="shared" si="5"/>
        <v>0</v>
      </c>
      <c r="BW30" s="177">
        <f t="shared" si="5"/>
        <v>0</v>
      </c>
      <c r="BX30" s="177">
        <f t="shared" si="5"/>
        <v>0</v>
      </c>
      <c r="BY30" s="177">
        <f t="shared" si="5"/>
        <v>0</v>
      </c>
      <c r="BZ30" s="177">
        <f t="shared" si="5"/>
        <v>0</v>
      </c>
      <c r="CA30" s="177">
        <f t="shared" si="5"/>
        <v>0</v>
      </c>
      <c r="CB30" s="177">
        <f t="shared" si="5"/>
        <v>0</v>
      </c>
      <c r="CC30" s="177">
        <f t="shared" si="5"/>
        <v>0</v>
      </c>
      <c r="CD30" s="177">
        <f t="shared" si="5"/>
        <v>0</v>
      </c>
      <c r="CE30" s="177">
        <f t="shared" si="5"/>
        <v>0</v>
      </c>
      <c r="CF30" s="177">
        <f t="shared" si="5"/>
        <v>0</v>
      </c>
      <c r="CG30" s="177">
        <f t="shared" si="5"/>
        <v>0</v>
      </c>
      <c r="CH30" s="177">
        <f t="shared" si="5"/>
        <v>0</v>
      </c>
      <c r="CI30" s="177">
        <f t="shared" si="5"/>
        <v>0</v>
      </c>
      <c r="CJ30" s="177">
        <f t="shared" si="5"/>
        <v>0</v>
      </c>
      <c r="CK30" s="177">
        <f>CK31+CK32+CK33</f>
        <v>0</v>
      </c>
      <c r="CL30" s="177">
        <f t="shared" si="5"/>
        <v>0</v>
      </c>
      <c r="CM30" s="177">
        <f t="shared" si="5"/>
        <v>0</v>
      </c>
      <c r="CN30" s="177">
        <f t="shared" si="5"/>
        <v>0</v>
      </c>
      <c r="CO30" s="107" t="s">
        <v>41</v>
      </c>
    </row>
    <row r="31" spans="1:93">
      <c r="A31" s="260" t="s">
        <v>1071</v>
      </c>
      <c r="B31" s="254" t="s">
        <v>1072</v>
      </c>
      <c r="C31" s="173" t="s">
        <v>47</v>
      </c>
      <c r="D31" s="138">
        <f>D32+D33</f>
        <v>6.4559999999999995</v>
      </c>
      <c r="E31" s="138">
        <f>M31+U31+AC31+AK31</f>
        <v>0</v>
      </c>
      <c r="F31" s="138">
        <f t="shared" ref="F31:L31" si="6">N31+V31+AD31+AL31</f>
        <v>0</v>
      </c>
      <c r="G31" s="138">
        <f t="shared" ref="G31" si="7">O31+W31+AE31+AM31</f>
        <v>0</v>
      </c>
      <c r="H31" s="138">
        <f t="shared" si="6"/>
        <v>0</v>
      </c>
      <c r="I31" s="138">
        <v>0</v>
      </c>
      <c r="J31" s="138">
        <f t="shared" si="6"/>
        <v>0</v>
      </c>
      <c r="K31" s="175">
        <v>0</v>
      </c>
      <c r="L31" s="138">
        <f t="shared" si="6"/>
        <v>0</v>
      </c>
      <c r="M31" s="138">
        <f t="shared" ref="M31" si="8">U31+AC31+AK31+AS31</f>
        <v>0</v>
      </c>
      <c r="N31" s="138">
        <f t="shared" ref="N31" si="9">V31+AD31+AL31+AT31</f>
        <v>0</v>
      </c>
      <c r="O31" s="138">
        <f t="shared" ref="O31" si="10">W31+AE31+AM31+AU31</f>
        <v>0</v>
      </c>
      <c r="P31" s="138">
        <f t="shared" ref="P31" si="11">X31+AF31+AN31+AV31</f>
        <v>0</v>
      </c>
      <c r="Q31" s="138">
        <v>0</v>
      </c>
      <c r="R31" s="138">
        <f t="shared" ref="R31" si="12">Z31+AH31+AP31+AX31</f>
        <v>0</v>
      </c>
      <c r="S31" s="138">
        <v>0</v>
      </c>
      <c r="T31" s="138">
        <f t="shared" ref="T31" si="13">AB31+AJ31+AR31+AZ31</f>
        <v>0</v>
      </c>
      <c r="U31" s="138">
        <f t="shared" ref="U31" si="14">AC31+AK31+AS31+BA31</f>
        <v>0</v>
      </c>
      <c r="V31" s="138">
        <f t="shared" ref="V31" si="15">AD31+AL31+AT31+BB31</f>
        <v>0</v>
      </c>
      <c r="W31" s="138">
        <f t="shared" ref="W31" si="16">AE31+AM31+AU31+BC31</f>
        <v>0</v>
      </c>
      <c r="X31" s="138">
        <f t="shared" ref="X31" si="17">AF31+AN31+AV31+BD31</f>
        <v>0</v>
      </c>
      <c r="Y31" s="138">
        <v>0</v>
      </c>
      <c r="Z31" s="138">
        <f t="shared" ref="Z31" si="18">AH31+AP31+AX31+BF31</f>
        <v>0</v>
      </c>
      <c r="AA31" s="138">
        <v>0</v>
      </c>
      <c r="AB31" s="138">
        <f t="shared" ref="AB31" si="19">AJ31+AR31+AZ31+BH31</f>
        <v>0</v>
      </c>
      <c r="AC31" s="138">
        <f t="shared" ref="AC31" si="20">AK31+AS31+BA31+BI31</f>
        <v>0</v>
      </c>
      <c r="AD31" s="138">
        <f t="shared" ref="AD31" si="21">AL31+AT31+BB31+BJ31</f>
        <v>0</v>
      </c>
      <c r="AE31" s="138">
        <f t="shared" ref="AE31" si="22">AM31+AU31+BC31+BK31</f>
        <v>0</v>
      </c>
      <c r="AF31" s="138">
        <f t="shared" ref="AF31" si="23">AN31+AV31+BD31+BL31</f>
        <v>0</v>
      </c>
      <c r="AG31" s="138">
        <v>0</v>
      </c>
      <c r="AH31" s="138">
        <f t="shared" ref="AH31" si="24">AP31+AX31+BF31+BN31</f>
        <v>0</v>
      </c>
      <c r="AI31" s="138">
        <v>0</v>
      </c>
      <c r="AJ31" s="138">
        <f t="shared" ref="AJ31" si="25">AR31+AZ31+BH31+BP31</f>
        <v>0</v>
      </c>
      <c r="AK31" s="138">
        <f t="shared" ref="AK31" si="26">AS31+BA31+BI31+BQ31</f>
        <v>0</v>
      </c>
      <c r="AL31" s="138">
        <f t="shared" ref="AL31" si="27">AT31+BB31+BJ31+BR31</f>
        <v>0</v>
      </c>
      <c r="AM31" s="138">
        <f t="shared" ref="AM31" si="28">AU31+BC31+BK31+BS31</f>
        <v>0</v>
      </c>
      <c r="AN31" s="138">
        <f t="shared" ref="AN31" si="29">AV31+BD31+BL31+BT31</f>
        <v>0</v>
      </c>
      <c r="AO31" s="138">
        <v>2.0299999999999998</v>
      </c>
      <c r="AP31" s="138">
        <f t="shared" ref="AP31" si="30">AX31+BF31+BN31+BV31</f>
        <v>0</v>
      </c>
      <c r="AQ31" s="175">
        <v>0</v>
      </c>
      <c r="AR31" s="138">
        <v>0</v>
      </c>
      <c r="AS31" s="138">
        <v>0</v>
      </c>
      <c r="AT31" s="138">
        <v>0</v>
      </c>
      <c r="AU31" s="138">
        <v>0</v>
      </c>
      <c r="AV31" s="138">
        <v>0</v>
      </c>
      <c r="AW31" s="138">
        <v>0</v>
      </c>
      <c r="AX31" s="138">
        <v>0</v>
      </c>
      <c r="AY31" s="138">
        <v>0</v>
      </c>
      <c r="AZ31" s="138">
        <v>0</v>
      </c>
      <c r="BA31" s="138">
        <v>0</v>
      </c>
      <c r="BB31" s="138">
        <v>0</v>
      </c>
      <c r="BC31" s="138">
        <v>0</v>
      </c>
      <c r="BD31" s="138">
        <v>0</v>
      </c>
      <c r="BE31" s="138">
        <v>0</v>
      </c>
      <c r="BF31" s="138">
        <v>0</v>
      </c>
      <c r="BG31" s="138">
        <v>0</v>
      </c>
      <c r="BH31" s="138">
        <v>0</v>
      </c>
      <c r="BI31" s="138">
        <v>0</v>
      </c>
      <c r="BJ31" s="138">
        <v>0</v>
      </c>
      <c r="BK31" s="138">
        <v>0</v>
      </c>
      <c r="BL31" s="138">
        <v>0</v>
      </c>
      <c r="BM31" s="138">
        <v>0</v>
      </c>
      <c r="BN31" s="138">
        <v>0</v>
      </c>
      <c r="BO31" s="138">
        <v>0</v>
      </c>
      <c r="BP31" s="138">
        <v>0</v>
      </c>
      <c r="BQ31" s="138">
        <v>0</v>
      </c>
      <c r="BR31" s="138">
        <v>0</v>
      </c>
      <c r="BS31" s="138">
        <v>0</v>
      </c>
      <c r="BT31" s="138">
        <v>0</v>
      </c>
      <c r="BU31" s="138">
        <v>0</v>
      </c>
      <c r="BV31" s="138">
        <v>0</v>
      </c>
      <c r="BW31" s="138">
        <v>0</v>
      </c>
      <c r="BX31" s="138">
        <v>0</v>
      </c>
      <c r="BY31" s="138">
        <v>0</v>
      </c>
      <c r="BZ31" s="138">
        <v>0</v>
      </c>
      <c r="CA31" s="138">
        <v>0</v>
      </c>
      <c r="CB31" s="138">
        <v>0</v>
      </c>
      <c r="CC31" s="138">
        <v>0</v>
      </c>
      <c r="CD31" s="138">
        <v>0</v>
      </c>
      <c r="CE31" s="138">
        <v>0</v>
      </c>
      <c r="CF31" s="138">
        <v>0</v>
      </c>
      <c r="CG31" s="176">
        <f>E31-AS31</f>
        <v>0</v>
      </c>
      <c r="CH31" s="176">
        <f t="shared" ref="CH31:CJ31" si="31">F31-AT31</f>
        <v>0</v>
      </c>
      <c r="CI31" s="176">
        <v>0</v>
      </c>
      <c r="CJ31" s="176">
        <f t="shared" si="31"/>
        <v>0</v>
      </c>
      <c r="CK31" s="176">
        <f t="shared" ref="CK31" si="32">I31-AW31</f>
        <v>0</v>
      </c>
      <c r="CL31" s="176">
        <f t="shared" ref="CL31" si="33">J31-AX31</f>
        <v>0</v>
      </c>
      <c r="CM31" s="176">
        <f t="shared" ref="CM31" si="34">K31-AY31</f>
        <v>0</v>
      </c>
      <c r="CN31" s="176">
        <f t="shared" ref="CN31" si="35">L31-AZ31</f>
        <v>0</v>
      </c>
      <c r="CO31" s="17" t="s">
        <v>41</v>
      </c>
    </row>
    <row r="32" spans="1:93" ht="47.25">
      <c r="A32" s="261" t="s">
        <v>1075</v>
      </c>
      <c r="B32" s="262" t="s">
        <v>1080</v>
      </c>
      <c r="C32" s="174" t="s">
        <v>1081</v>
      </c>
      <c r="D32" s="265">
        <v>4.1109999999999998</v>
      </c>
      <c r="E32" s="138">
        <f t="shared" ref="E32:E33" si="36">M32+U32+AC32+AK32</f>
        <v>0</v>
      </c>
      <c r="F32" s="138">
        <f t="shared" ref="F32:F33" si="37">N32+V32+AD32+AL32</f>
        <v>0</v>
      </c>
      <c r="G32" s="138">
        <f t="shared" ref="G32:G33" si="38">O32+W32+AE32+AM32</f>
        <v>0</v>
      </c>
      <c r="H32" s="138">
        <f t="shared" ref="H32:H33" si="39">P32+X32+AF32+AN32</f>
        <v>0</v>
      </c>
      <c r="I32" s="138">
        <v>0</v>
      </c>
      <c r="J32" s="138">
        <f t="shared" ref="J32:J33" si="40">R32+Z32+AH32+AP32</f>
        <v>0</v>
      </c>
      <c r="K32" s="175">
        <v>0</v>
      </c>
      <c r="L32" s="138">
        <f t="shared" ref="L32:L33" si="41">T32+AB32+AJ32+AR32</f>
        <v>0</v>
      </c>
      <c r="M32" s="138">
        <f t="shared" ref="M32:M33" si="42">U32+AC32+AK32+AS32</f>
        <v>0</v>
      </c>
      <c r="N32" s="138">
        <f t="shared" ref="N32:N33" si="43">V32+AD32+AL32+AT32</f>
        <v>0</v>
      </c>
      <c r="O32" s="138">
        <f t="shared" ref="O32:O33" si="44">W32+AE32+AM32+AU32</f>
        <v>0</v>
      </c>
      <c r="P32" s="138">
        <f t="shared" ref="P32:P33" si="45">X32+AF32+AN32+AV32</f>
        <v>0</v>
      </c>
      <c r="Q32" s="138">
        <v>0</v>
      </c>
      <c r="R32" s="138">
        <f t="shared" ref="R32:R33" si="46">Z32+AH32+AP32+AX32</f>
        <v>0</v>
      </c>
      <c r="S32" s="138">
        <v>0</v>
      </c>
      <c r="T32" s="138">
        <f t="shared" ref="T32:T33" si="47">AB32+AJ32+AR32+AZ32</f>
        <v>0</v>
      </c>
      <c r="U32" s="138">
        <f t="shared" ref="U32:U33" si="48">AC32+AK32+AS32+BA32</f>
        <v>0</v>
      </c>
      <c r="V32" s="138">
        <f t="shared" ref="V32:V33" si="49">AD32+AL32+AT32+BB32</f>
        <v>0</v>
      </c>
      <c r="W32" s="138">
        <f t="shared" ref="W32:W33" si="50">AE32+AM32+AU32+BC32</f>
        <v>0</v>
      </c>
      <c r="X32" s="138">
        <f t="shared" ref="X32:X33" si="51">AF32+AN32+AV32+BD32</f>
        <v>0</v>
      </c>
      <c r="Y32" s="138">
        <v>0</v>
      </c>
      <c r="Z32" s="138">
        <f t="shared" ref="Z32:Z33" si="52">AH32+AP32+AX32+BF32</f>
        <v>0</v>
      </c>
      <c r="AA32" s="138">
        <v>0</v>
      </c>
      <c r="AB32" s="138">
        <f t="shared" ref="AB32:AB33" si="53">AJ32+AR32+AZ32+BH32</f>
        <v>0</v>
      </c>
      <c r="AC32" s="138">
        <f t="shared" ref="AC32:AC33" si="54">AK32+AS32+BA32+BI32</f>
        <v>0</v>
      </c>
      <c r="AD32" s="138">
        <f t="shared" ref="AD32:AD33" si="55">AL32+AT32+BB32+BJ32</f>
        <v>0</v>
      </c>
      <c r="AE32" s="138">
        <f t="shared" ref="AE32:AE33" si="56">AM32+AU32+BC32+BK32</f>
        <v>0</v>
      </c>
      <c r="AF32" s="138">
        <f t="shared" ref="AF32:AF33" si="57">AN32+AV32+BD32+BL32</f>
        <v>0</v>
      </c>
      <c r="AG32" s="138">
        <v>0</v>
      </c>
      <c r="AH32" s="138">
        <f t="shared" ref="AH32:AH33" si="58">AP32+AX32+BF32+BN32</f>
        <v>0</v>
      </c>
      <c r="AI32" s="138">
        <v>0</v>
      </c>
      <c r="AJ32" s="138">
        <f t="shared" ref="AJ32:AJ33" si="59">AR32+AZ32+BH32+BP32</f>
        <v>0</v>
      </c>
      <c r="AK32" s="138">
        <f t="shared" ref="AK32:AK33" si="60">AS32+BA32+BI32+BQ32</f>
        <v>0</v>
      </c>
      <c r="AL32" s="138">
        <f t="shared" ref="AL32:AL33" si="61">AT32+BB32+BJ32+BR32</f>
        <v>0</v>
      </c>
      <c r="AM32" s="138">
        <f t="shared" ref="AM32:AM33" si="62">AU32+BC32+BK32+BS32</f>
        <v>0</v>
      </c>
      <c r="AN32" s="138">
        <f t="shared" ref="AN32:AN33" si="63">AV32+BD32+BL32+BT32</f>
        <v>0</v>
      </c>
      <c r="AO32" s="138">
        <v>6.29</v>
      </c>
      <c r="AP32" s="138">
        <f t="shared" ref="AP32:AP33" si="64">AX32+BF32+BN32+BV32</f>
        <v>0</v>
      </c>
      <c r="AQ32" s="175">
        <v>1</v>
      </c>
      <c r="AR32" s="138">
        <v>0</v>
      </c>
      <c r="AS32" s="138">
        <v>0</v>
      </c>
      <c r="AT32" s="138">
        <v>0</v>
      </c>
      <c r="AU32" s="138">
        <v>0</v>
      </c>
      <c r="AV32" s="138">
        <v>0</v>
      </c>
      <c r="AW32" s="138">
        <v>0</v>
      </c>
      <c r="AX32" s="138">
        <v>0</v>
      </c>
      <c r="AY32" s="138">
        <v>1</v>
      </c>
      <c r="AZ32" s="138">
        <v>0</v>
      </c>
      <c r="BA32" s="138">
        <v>0</v>
      </c>
      <c r="BB32" s="138">
        <v>0</v>
      </c>
      <c r="BC32" s="138">
        <v>0</v>
      </c>
      <c r="BD32" s="138">
        <v>0</v>
      </c>
      <c r="BE32" s="138">
        <v>0</v>
      </c>
      <c r="BF32" s="138">
        <v>0</v>
      </c>
      <c r="BG32" s="138">
        <v>0</v>
      </c>
      <c r="BH32" s="138">
        <v>0</v>
      </c>
      <c r="BI32" s="138">
        <v>0</v>
      </c>
      <c r="BJ32" s="138">
        <v>0</v>
      </c>
      <c r="BK32" s="138">
        <v>0</v>
      </c>
      <c r="BL32" s="138">
        <v>0</v>
      </c>
      <c r="BM32" s="138">
        <v>0</v>
      </c>
      <c r="BN32" s="138">
        <v>0</v>
      </c>
      <c r="BO32" s="138">
        <v>0</v>
      </c>
      <c r="BP32" s="138">
        <v>0</v>
      </c>
      <c r="BQ32" s="138">
        <v>0</v>
      </c>
      <c r="BR32" s="138">
        <v>0</v>
      </c>
      <c r="BS32" s="138">
        <v>0</v>
      </c>
      <c r="BT32" s="138">
        <v>0</v>
      </c>
      <c r="BU32" s="138">
        <v>0</v>
      </c>
      <c r="BV32" s="138">
        <v>0</v>
      </c>
      <c r="BW32" s="138">
        <v>0</v>
      </c>
      <c r="BX32" s="138">
        <v>0</v>
      </c>
      <c r="BY32" s="138">
        <v>0</v>
      </c>
      <c r="BZ32" s="138">
        <v>0</v>
      </c>
      <c r="CA32" s="138">
        <v>0</v>
      </c>
      <c r="CB32" s="138">
        <v>0</v>
      </c>
      <c r="CC32" s="138">
        <v>0</v>
      </c>
      <c r="CD32" s="138">
        <v>0</v>
      </c>
      <c r="CE32" s="138">
        <v>1</v>
      </c>
      <c r="CF32" s="138">
        <v>0</v>
      </c>
      <c r="CG32" s="176">
        <f t="shared" ref="CG32:CG33" si="65">E32-AS32</f>
        <v>0</v>
      </c>
      <c r="CH32" s="176">
        <f t="shared" ref="CH32:CH33" si="66">F32-AT32</f>
        <v>0</v>
      </c>
      <c r="CI32" s="176">
        <v>0</v>
      </c>
      <c r="CJ32" s="176">
        <f t="shared" ref="CJ32:CJ33" si="67">H32-AV32</f>
        <v>0</v>
      </c>
      <c r="CK32" s="176">
        <f t="shared" ref="CK32:CK33" si="68">I32-AW32</f>
        <v>0</v>
      </c>
      <c r="CL32" s="176">
        <f t="shared" ref="CL32:CL33" si="69">J32-AX32</f>
        <v>0</v>
      </c>
      <c r="CM32" s="176">
        <f t="shared" ref="CM32:CM33" si="70">K32-AY32</f>
        <v>-1</v>
      </c>
      <c r="CN32" s="176">
        <f t="shared" ref="CN32:CN33" si="71">L32-AZ32</f>
        <v>0</v>
      </c>
      <c r="CO32" s="17" t="s">
        <v>41</v>
      </c>
    </row>
    <row r="33" spans="1:93" ht="47.25">
      <c r="A33" s="261" t="s">
        <v>1082</v>
      </c>
      <c r="B33" s="263" t="s">
        <v>1083</v>
      </c>
      <c r="C33" s="264" t="s">
        <v>1084</v>
      </c>
      <c r="D33" s="266">
        <v>2.3450000000000002</v>
      </c>
      <c r="E33" s="138">
        <f t="shared" si="36"/>
        <v>0</v>
      </c>
      <c r="F33" s="138">
        <f t="shared" si="37"/>
        <v>0</v>
      </c>
      <c r="G33" s="138">
        <f t="shared" si="38"/>
        <v>0</v>
      </c>
      <c r="H33" s="138">
        <f t="shared" si="39"/>
        <v>0</v>
      </c>
      <c r="I33" s="138">
        <v>0</v>
      </c>
      <c r="J33" s="138">
        <f t="shared" si="40"/>
        <v>0</v>
      </c>
      <c r="K33" s="175">
        <v>0</v>
      </c>
      <c r="L33" s="138">
        <f t="shared" si="41"/>
        <v>0</v>
      </c>
      <c r="M33" s="138">
        <f t="shared" si="42"/>
        <v>0</v>
      </c>
      <c r="N33" s="138">
        <f t="shared" si="43"/>
        <v>0</v>
      </c>
      <c r="O33" s="138">
        <f t="shared" si="44"/>
        <v>0</v>
      </c>
      <c r="P33" s="138">
        <f t="shared" si="45"/>
        <v>0</v>
      </c>
      <c r="Q33" s="138">
        <v>0</v>
      </c>
      <c r="R33" s="138">
        <f t="shared" si="46"/>
        <v>0</v>
      </c>
      <c r="S33" s="138">
        <v>0</v>
      </c>
      <c r="T33" s="138">
        <f t="shared" si="47"/>
        <v>0</v>
      </c>
      <c r="U33" s="138">
        <f t="shared" si="48"/>
        <v>0</v>
      </c>
      <c r="V33" s="138">
        <f t="shared" si="49"/>
        <v>0</v>
      </c>
      <c r="W33" s="138">
        <f t="shared" si="50"/>
        <v>0</v>
      </c>
      <c r="X33" s="138">
        <f t="shared" si="51"/>
        <v>0</v>
      </c>
      <c r="Y33" s="138">
        <v>0</v>
      </c>
      <c r="Z33" s="138">
        <f t="shared" si="52"/>
        <v>0</v>
      </c>
      <c r="AA33" s="138">
        <v>0</v>
      </c>
      <c r="AB33" s="138">
        <f t="shared" si="53"/>
        <v>0</v>
      </c>
      <c r="AC33" s="138">
        <f t="shared" si="54"/>
        <v>0</v>
      </c>
      <c r="AD33" s="138">
        <f t="shared" si="55"/>
        <v>0</v>
      </c>
      <c r="AE33" s="138">
        <f t="shared" si="56"/>
        <v>0</v>
      </c>
      <c r="AF33" s="138">
        <f t="shared" si="57"/>
        <v>0</v>
      </c>
      <c r="AG33" s="138">
        <v>0</v>
      </c>
      <c r="AH33" s="138">
        <f t="shared" si="58"/>
        <v>0</v>
      </c>
      <c r="AI33" s="138">
        <v>0</v>
      </c>
      <c r="AJ33" s="138">
        <f t="shared" si="59"/>
        <v>0</v>
      </c>
      <c r="AK33" s="138">
        <f t="shared" si="60"/>
        <v>0</v>
      </c>
      <c r="AL33" s="138">
        <f t="shared" si="61"/>
        <v>0</v>
      </c>
      <c r="AM33" s="138">
        <f t="shared" si="62"/>
        <v>0</v>
      </c>
      <c r="AN33" s="138">
        <f t="shared" si="63"/>
        <v>0</v>
      </c>
      <c r="AO33" s="138">
        <v>2.65</v>
      </c>
      <c r="AP33" s="138">
        <f t="shared" si="64"/>
        <v>0</v>
      </c>
      <c r="AQ33" s="175">
        <v>3</v>
      </c>
      <c r="AR33" s="138">
        <v>0</v>
      </c>
      <c r="AS33" s="138">
        <v>0</v>
      </c>
      <c r="AT33" s="138">
        <v>0</v>
      </c>
      <c r="AU33" s="138">
        <v>0</v>
      </c>
      <c r="AV33" s="138">
        <v>0</v>
      </c>
      <c r="AW33" s="138">
        <v>0</v>
      </c>
      <c r="AX33" s="138">
        <v>0</v>
      </c>
      <c r="AY33" s="138">
        <v>3</v>
      </c>
      <c r="AZ33" s="138">
        <v>0</v>
      </c>
      <c r="BA33" s="138">
        <v>0</v>
      </c>
      <c r="BB33" s="138">
        <v>0</v>
      </c>
      <c r="BC33" s="138">
        <v>0</v>
      </c>
      <c r="BD33" s="138">
        <v>0</v>
      </c>
      <c r="BE33" s="138">
        <v>0</v>
      </c>
      <c r="BF33" s="138">
        <v>0</v>
      </c>
      <c r="BG33" s="138">
        <v>0</v>
      </c>
      <c r="BH33" s="138">
        <v>0</v>
      </c>
      <c r="BI33" s="138">
        <v>0</v>
      </c>
      <c r="BJ33" s="138">
        <v>0</v>
      </c>
      <c r="BK33" s="138">
        <v>0</v>
      </c>
      <c r="BL33" s="138">
        <v>0</v>
      </c>
      <c r="BM33" s="138">
        <v>0</v>
      </c>
      <c r="BN33" s="138">
        <v>0</v>
      </c>
      <c r="BO33" s="138">
        <v>0</v>
      </c>
      <c r="BP33" s="138">
        <v>0</v>
      </c>
      <c r="BQ33" s="138">
        <v>0</v>
      </c>
      <c r="BR33" s="138">
        <v>0</v>
      </c>
      <c r="BS33" s="138">
        <v>0</v>
      </c>
      <c r="BT33" s="138">
        <v>0</v>
      </c>
      <c r="BU33" s="138">
        <v>0</v>
      </c>
      <c r="BV33" s="138">
        <v>0</v>
      </c>
      <c r="BW33" s="138">
        <v>0</v>
      </c>
      <c r="BX33" s="138">
        <v>0</v>
      </c>
      <c r="BY33" s="138">
        <v>0</v>
      </c>
      <c r="BZ33" s="138">
        <v>0</v>
      </c>
      <c r="CA33" s="138">
        <v>0</v>
      </c>
      <c r="CB33" s="138">
        <v>0</v>
      </c>
      <c r="CC33" s="138">
        <v>0</v>
      </c>
      <c r="CD33" s="138">
        <v>0</v>
      </c>
      <c r="CE33" s="138">
        <v>3</v>
      </c>
      <c r="CF33" s="138">
        <v>0</v>
      </c>
      <c r="CG33" s="176">
        <f t="shared" si="65"/>
        <v>0</v>
      </c>
      <c r="CH33" s="176">
        <f t="shared" si="66"/>
        <v>0</v>
      </c>
      <c r="CI33" s="176">
        <v>0</v>
      </c>
      <c r="CJ33" s="176">
        <f t="shared" si="67"/>
        <v>0</v>
      </c>
      <c r="CK33" s="176">
        <f t="shared" si="68"/>
        <v>0</v>
      </c>
      <c r="CL33" s="176">
        <f t="shared" si="69"/>
        <v>0</v>
      </c>
      <c r="CM33" s="176">
        <f t="shared" si="70"/>
        <v>-3</v>
      </c>
      <c r="CN33" s="176">
        <f t="shared" si="71"/>
        <v>0</v>
      </c>
      <c r="CO33" s="17" t="s">
        <v>41</v>
      </c>
    </row>
  </sheetData>
  <customSheetViews>
    <customSheetView guid="{7DEB5728-2FB9-407E-AD51-935C096482A6}" scale="60" printArea="1" showAutoFilter="1" hiddenRows="1" showRuler="0" topLeftCell="BP561">
      <selection activeCell="E562" sqref="E562:CF562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1"/>
      <headerFooter alignWithMargins="0"/>
      <autoFilter ref="A25:CV647" xr:uid="{E3D5D8F7-6C29-4A82-BF94-0FD4FA7FBBCD}"/>
    </customSheetView>
    <customSheetView guid="{8F1D26EC-2A17-448C-B03E-3E3FACB015C6}" scale="70" printArea="1" showAutoFilter="1" showRuler="0" topLeftCell="A16">
      <pane xSplit="3" ySplit="17" topLeftCell="AX33" activePane="bottomRight" state="frozen"/>
      <selection pane="bottomRight" activeCell="CR30" sqref="CR30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2"/>
      <headerFooter alignWithMargins="0"/>
      <autoFilter ref="A25:CV698" xr:uid="{95544B90-E212-415C-A4BF-78143B533C58}"/>
    </customSheetView>
    <customSheetView guid="{86ABB103-B007-4CE7-BE9F-F4EED57FA42A}" scale="70" printArea="1" showAutoFilter="1" hiddenRows="1" showRuler="0">
      <selection activeCell="A8" sqref="A8:AQ8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3"/>
      <headerFooter alignWithMargins="0"/>
      <autoFilter ref="A25:CV637" xr:uid="{85AD0FA1-B992-4DFC-92E7-EC5C32295C1D}"/>
    </customSheetView>
    <customSheetView guid="{2B944529-4431-4AE3-A585-21D645644E2B}" scale="55" showAutoFilter="1" showRuler="0" topLeftCell="A19">
      <pane xSplit="3" ySplit="13" topLeftCell="D33" activePane="bottomRight" state="frozen"/>
      <selection pane="bottomRight" activeCell="CJ628" sqref="CJ628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4"/>
      <headerFooter alignWithMargins="0"/>
      <autoFilter ref="A25:CV637" xr:uid="{32A9192B-4CD1-4812-B08D-A4DAA1FD950E}"/>
    </customSheetView>
    <customSheetView guid="{BC4BEA76-2C25-43DA-92FE-F6396D174A29}" scale="61" printArea="1" showAutoFilter="1" hiddenRows="1" showRuler="0" topLeftCell="A16">
      <pane xSplit="3" ySplit="15" topLeftCell="BD32" activePane="bottomRight" state="frozen"/>
      <selection pane="bottomRight" activeCell="BW25" sqref="BW25:CC25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5"/>
      <headerFooter alignWithMargins="0"/>
      <autoFilter ref="A24:CE716" xr:uid="{4BFB90A3-C5CB-47D2-91B3-D2ED865C60C9}"/>
    </customSheetView>
    <customSheetView guid="{68608AB4-99AC-4E4C-A27D-0DD29BE6EC94}" scale="68" showPageBreaks="1" printArea="1" showAutoFilter="1" view="pageBreakPreview" showRuler="0" topLeftCell="A16">
      <pane xSplit="3" ySplit="10" topLeftCell="AD26" activePane="bottomRight" state="frozen"/>
      <selection pane="bottomRight" activeCell="N273" sqref="N273"/>
      <colBreaks count="1" manualBreakCount="1">
        <brk id="16" max="453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6"/>
      <headerFooter alignWithMargins="0"/>
      <autoFilter ref="A25:BW642" xr:uid="{B4154615-65C5-4FC2-96A6-6660680C535C}"/>
    </customSheetView>
    <customSheetView guid="{74CE0FEA-305F-4C35-BF60-A17DA60785C5}" scale="68" showPageBreaks="1" printArea="1" showAutoFilter="1" view="pageBreakPreview" showRuler="0" topLeftCell="Y22">
      <selection activeCell="C50" sqref="C50"/>
      <colBreaks count="1" manualBreakCount="1">
        <brk id="16" max="453" man="1"/>
      </colBreaks>
      <pageMargins left="0.51181102362204722" right="0.11811023622047245" top="0.15748031496062992" bottom="0.15748031496062992" header="0.31496062992125984" footer="0.31496062992125984"/>
      <pageSetup paperSize="8" scale="33" fitToWidth="2" fitToHeight="0" orientation="landscape" r:id="rId7"/>
      <headerFooter alignWithMargins="0"/>
      <autoFilter ref="A25:BW485" xr:uid="{F2DC86B0-7FB1-4D32-B7A2-EB2CF5F262B4}"/>
    </customSheetView>
    <customSheetView guid="{D8D3CB24-28FF-45A0-9EF1-8CE95ADC0FB4}" scale="55" showAutoFilter="1" showRuler="0" topLeftCell="A19">
      <pane xSplit="3" ySplit="13" topLeftCell="D33" activePane="bottomRight" state="frozen"/>
      <selection pane="bottomRight" activeCell="CJ628" sqref="CJ628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8"/>
      <headerFooter alignWithMargins="0"/>
      <autoFilter ref="A25:CV638" xr:uid="{72E156EE-2B80-404B-9526-71594DC6BB37}"/>
    </customSheetView>
    <customSheetView guid="{14462373-8022-4232-9A5A-0293BFE95EF6}" scale="70" printArea="1" showAutoFilter="1" hiddenRows="1" showRuler="0">
      <selection activeCell="CO429" sqref="CO429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9"/>
      <headerFooter alignWithMargins="0"/>
      <autoFilter ref="A25:CV637" xr:uid="{FB23F794-8EED-48DA-BB58-F7224EAF8B75}"/>
    </customSheetView>
    <customSheetView guid="{A7B02568-F1C7-42ED-9B48-AABC97950C38}" scale="50" printArea="1" showAutoFilter="1" hiddenRows="1" showRuler="0" topLeftCell="A16">
      <pane xSplit="3" ySplit="16" topLeftCell="CF723" activePane="bottomRight" state="frozen"/>
      <selection pane="bottomRight" activeCell="CJ732" sqref="CJ732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10"/>
      <headerFooter alignWithMargins="0"/>
      <autoFilter ref="A25:CV733" xr:uid="{9D3FD0DF-1106-417B-A074-57984B05F8E4}"/>
    </customSheetView>
    <customSheetView guid="{3902BEF4-66C6-44A2-871B-914527DC583C}" scale="55" showAutoFilter="1" hiddenRows="1" showRuler="0" topLeftCell="A17">
      <pane xSplit="3" ySplit="10" topLeftCell="BA216" activePane="bottomRight" state="frozen"/>
      <selection pane="bottomRight" activeCell="A230" sqref="A230:XFD230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11"/>
      <headerFooter alignWithMargins="0"/>
      <autoFilter ref="A25:CV828" xr:uid="{921297C0-A538-43F8-BAD5-A8AB16B2F668}"/>
    </customSheetView>
    <customSheetView guid="{331B88AC-E2A5-46CF-A00A-B330F6581491}" scale="55" showAutoFilter="1" hiddenRows="1" showRuler="0" topLeftCell="A17">
      <pane xSplit="3" ySplit="32" topLeftCell="D49" activePane="bottomRight" state="frozen"/>
      <selection pane="bottomRight" activeCell="P542" sqref="P542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12"/>
      <headerFooter alignWithMargins="0"/>
      <autoFilter ref="A25:CV844" xr:uid="{731783D2-B42F-4DB1-B30C-407D0EF23B64}"/>
    </customSheetView>
    <customSheetView guid="{48A60FB0-9A73-41A3-99DB-17520660C91A}" scale="55" printArea="1" showAutoFilter="1" hiddenRows="1" showRuler="0" topLeftCell="A17">
      <pane xSplit="3" ySplit="32" topLeftCell="D49" activePane="bottomRight" state="frozen"/>
      <selection pane="bottomRight" activeCell="P542" sqref="P542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13"/>
      <headerFooter alignWithMargins="0"/>
      <autoFilter ref="A25:CV844" xr:uid="{A5852CA6-3EBA-409D-874E-C6D91F2362C5}"/>
    </customSheetView>
    <customSheetView guid="{DAC231B9-ECB4-49BA-ACD3-68C6025473BB}" scale="55" showAutoFilter="1" hiddenRows="1" showRuler="0" topLeftCell="A17">
      <pane xSplit="3" ySplit="31" topLeftCell="CH238" activePane="bottomRight" state="frozen"/>
      <selection pane="bottomRight" activeCell="A245" sqref="A245:XFD245"/>
      <pageMargins left="0.51181102362204722" right="0.11811023622047245" top="0.15748031496062992" bottom="0.15748031496062992" header="0.31496062992125984" footer="0.31496062992125984"/>
      <pageSetup paperSize="8" scale="22" fitToWidth="2" fitToHeight="0" orientation="landscape" r:id="rId14"/>
      <headerFooter alignWithMargins="0"/>
      <autoFilter ref="A25:CV1066" xr:uid="{F6ECC8ED-D6CA-4E98-98FF-F3ECC0AC25BF}"/>
    </customSheetView>
  </customSheetViews>
  <mergeCells count="27">
    <mergeCell ref="AS23:AZ23"/>
    <mergeCell ref="BA23:BH23"/>
    <mergeCell ref="BI23:BP23"/>
    <mergeCell ref="BQ23:BX23"/>
    <mergeCell ref="BY23:CF23"/>
    <mergeCell ref="CO20:CO24"/>
    <mergeCell ref="CG20:CN23"/>
    <mergeCell ref="AK23:AR23"/>
    <mergeCell ref="A13:AQ13"/>
    <mergeCell ref="A19:AQ19"/>
    <mergeCell ref="A20:A24"/>
    <mergeCell ref="B20:B24"/>
    <mergeCell ref="C20:C24"/>
    <mergeCell ref="D20:D24"/>
    <mergeCell ref="AC23:AJ23"/>
    <mergeCell ref="U23:AB23"/>
    <mergeCell ref="M23:T23"/>
    <mergeCell ref="E22:AR22"/>
    <mergeCell ref="AS22:CF22"/>
    <mergeCell ref="E23:L23"/>
    <mergeCell ref="E20:CF21"/>
    <mergeCell ref="A12:AQ12"/>
    <mergeCell ref="A4:AQ4"/>
    <mergeCell ref="A7:AQ7"/>
    <mergeCell ref="A10:AQ10"/>
    <mergeCell ref="A5:AQ5"/>
    <mergeCell ref="A8:AQ8"/>
  </mergeCells>
  <phoneticPr fontId="98" type="noConversion"/>
  <pageMargins left="0.51181102362204722" right="0.11811023622047245" top="0.15748031496062992" bottom="0.15748031496062992" header="0.31496062992125984" footer="0.31496062992125984"/>
  <pageSetup paperSize="8" scale="22" fitToWidth="2" fitToHeight="0" orientation="landscape" r:id="rId1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outlinePr summaryBelow="0"/>
    <pageSetUpPr autoPageBreaks="0"/>
  </sheetPr>
  <dimension ref="A1:BS33"/>
  <sheetViews>
    <sheetView zoomScale="55" zoomScaleNormal="55" zoomScaleSheetLayoutView="55" workbookViewId="0">
      <selection activeCell="A26" sqref="A26"/>
    </sheetView>
  </sheetViews>
  <sheetFormatPr defaultColWidth="9" defaultRowHeight="15.75"/>
  <cols>
    <col min="1" max="1" width="11.5" style="2" customWidth="1"/>
    <col min="2" max="2" width="69.625" style="8" customWidth="1"/>
    <col min="3" max="3" width="23.75" style="2" customWidth="1"/>
    <col min="4" max="4" width="16.375" style="2" customWidth="1"/>
    <col min="5" max="5" width="15.25" style="2" customWidth="1"/>
    <col min="6" max="6" width="8.5" style="2" customWidth="1"/>
    <col min="7" max="7" width="10.5" style="2" customWidth="1"/>
    <col min="8" max="8" width="8.5" style="2" customWidth="1"/>
    <col min="9" max="9" width="11.25" style="2" customWidth="1"/>
    <col min="10" max="10" width="14.875" style="2" customWidth="1"/>
    <col min="11" max="28" width="8.5" style="2" customWidth="1"/>
    <col min="29" max="29" width="11" style="2" customWidth="1"/>
    <col min="30" max="32" width="8.5" style="2" customWidth="1"/>
    <col min="33" max="33" width="9.875" style="2" customWidth="1"/>
    <col min="34" max="36" width="8.5" style="2" customWidth="1"/>
    <col min="37" max="37" width="11" style="2" customWidth="1"/>
    <col min="38" max="41" width="8.5" style="2" customWidth="1"/>
    <col min="42" max="42" width="12.625" style="2" customWidth="1"/>
    <col min="43" max="60" width="8.5" style="2" customWidth="1"/>
    <col min="61" max="61" width="10.375" style="2" customWidth="1"/>
    <col min="62" max="64" width="9" style="2" customWidth="1"/>
    <col min="65" max="66" width="8.5" style="2" customWidth="1"/>
    <col min="67" max="67" width="10.375" style="2" customWidth="1"/>
    <col min="68" max="70" width="8.875" style="2" bestFit="1" customWidth="1"/>
    <col min="71" max="71" width="51.25" style="8" customWidth="1"/>
    <col min="72" max="16384" width="9" style="2"/>
  </cols>
  <sheetData>
    <row r="1" spans="1:71" s="11" customFormat="1">
      <c r="AD1" s="13"/>
      <c r="BS1" s="97" t="s">
        <v>38</v>
      </c>
    </row>
    <row r="2" spans="1:71" s="11" customFormat="1">
      <c r="AD2" s="13"/>
      <c r="BS2" s="13" t="s">
        <v>2</v>
      </c>
    </row>
    <row r="3" spans="1:71" s="11" customFormat="1">
      <c r="AD3" s="13"/>
      <c r="BS3" s="13" t="s">
        <v>59</v>
      </c>
    </row>
    <row r="4" spans="1:71" s="32" customFormat="1" ht="18.75" customHeight="1">
      <c r="A4" s="300" t="s">
        <v>74</v>
      </c>
      <c r="B4" s="300"/>
      <c r="C4" s="300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300"/>
      <c r="Q4" s="300"/>
      <c r="R4" s="300"/>
      <c r="S4" s="300"/>
      <c r="T4" s="300"/>
      <c r="U4" s="300"/>
      <c r="V4" s="300"/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300"/>
      <c r="AO4" s="300"/>
      <c r="AP4" s="300"/>
      <c r="AQ4" s="300"/>
      <c r="AR4" s="300"/>
      <c r="AS4" s="300"/>
      <c r="AT4" s="300"/>
      <c r="AU4" s="300"/>
      <c r="AV4" s="300"/>
      <c r="AW4" s="300"/>
      <c r="AX4" s="300"/>
      <c r="AY4" s="300"/>
      <c r="AZ4" s="300"/>
      <c r="BA4" s="300"/>
      <c r="BB4" s="300"/>
      <c r="BC4" s="300"/>
      <c r="BD4" s="300"/>
      <c r="BE4" s="300"/>
      <c r="BF4" s="300"/>
      <c r="BG4" s="300"/>
      <c r="BH4" s="300"/>
      <c r="BI4" s="300"/>
      <c r="BJ4" s="300"/>
      <c r="BK4" s="300"/>
      <c r="BL4" s="300"/>
      <c r="BM4" s="300"/>
      <c r="BN4" s="300"/>
      <c r="BO4" s="300"/>
      <c r="BP4" s="300"/>
      <c r="BQ4" s="300"/>
      <c r="BR4" s="300"/>
      <c r="BS4" s="300"/>
    </row>
    <row r="5" spans="1:71" s="11" customFormat="1" ht="18.75" customHeight="1">
      <c r="A5" s="271" t="s">
        <v>1086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1"/>
      <c r="BB5" s="271"/>
      <c r="BC5" s="271"/>
      <c r="BD5" s="271"/>
      <c r="BE5" s="271"/>
      <c r="BF5" s="271"/>
      <c r="BG5" s="271"/>
      <c r="BH5" s="271"/>
      <c r="BI5" s="271"/>
      <c r="BJ5" s="271"/>
      <c r="BK5" s="271"/>
      <c r="BL5" s="271"/>
      <c r="BM5" s="271"/>
      <c r="BN5" s="271"/>
      <c r="BO5" s="271"/>
      <c r="BP5" s="271"/>
      <c r="BQ5" s="271"/>
      <c r="BR5" s="271"/>
      <c r="BS5" s="271"/>
    </row>
    <row r="6" spans="1:71" s="11" customFormat="1">
      <c r="A6" s="121"/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</row>
    <row r="7" spans="1:71" s="11" customFormat="1" ht="18.75" customHeight="1">
      <c r="A7" s="271" t="s">
        <v>1045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</row>
    <row r="8" spans="1:71" s="11" customFormat="1" ht="15.75" customHeight="1">
      <c r="A8" s="280" t="s">
        <v>75</v>
      </c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280"/>
      <c r="BG8" s="280"/>
      <c r="BH8" s="280"/>
      <c r="BI8" s="280"/>
      <c r="BJ8" s="280"/>
      <c r="BK8" s="280"/>
      <c r="BL8" s="280"/>
      <c r="BM8" s="280"/>
      <c r="BN8" s="280"/>
      <c r="BO8" s="280"/>
      <c r="BP8" s="280"/>
      <c r="BQ8" s="280"/>
      <c r="BR8" s="280"/>
      <c r="BS8" s="280"/>
    </row>
    <row r="9" spans="1:71" s="11" customFormat="1">
      <c r="A9" s="124"/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</row>
    <row r="10" spans="1:71" s="11" customFormat="1">
      <c r="A10" s="272" t="s">
        <v>1085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  <c r="AM10" s="272"/>
      <c r="AN10" s="272"/>
      <c r="AO10" s="272"/>
      <c r="AP10" s="272"/>
      <c r="AQ10" s="272"/>
      <c r="AR10" s="272"/>
      <c r="AS10" s="272"/>
      <c r="AT10" s="272"/>
      <c r="AU10" s="272"/>
      <c r="AV10" s="272"/>
      <c r="AW10" s="272"/>
      <c r="AX10" s="272"/>
      <c r="AY10" s="272"/>
      <c r="AZ10" s="272"/>
      <c r="BA10" s="272"/>
      <c r="BB10" s="272"/>
      <c r="BC10" s="272"/>
      <c r="BD10" s="272"/>
      <c r="BE10" s="272"/>
      <c r="BF10" s="272"/>
      <c r="BG10" s="272"/>
      <c r="BH10" s="272"/>
      <c r="BI10" s="272"/>
      <c r="BJ10" s="272"/>
      <c r="BK10" s="272"/>
      <c r="BL10" s="272"/>
      <c r="BM10" s="272"/>
      <c r="BN10" s="272"/>
      <c r="BO10" s="272"/>
      <c r="BP10" s="272"/>
      <c r="BQ10" s="272"/>
      <c r="BR10" s="272"/>
      <c r="BS10" s="272"/>
    </row>
    <row r="11" spans="1:71" s="11" customFormat="1">
      <c r="AE11" s="13"/>
    </row>
    <row r="12" spans="1:71" s="11" customFormat="1">
      <c r="A12" s="269" t="s">
        <v>1061</v>
      </c>
      <c r="B12" s="269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  <c r="V12" s="269"/>
      <c r="W12" s="269"/>
      <c r="X12" s="269"/>
      <c r="Y12" s="269"/>
      <c r="Z12" s="269"/>
      <c r="AA12" s="269"/>
      <c r="AB12" s="269"/>
      <c r="AC12" s="269"/>
      <c r="AD12" s="269"/>
      <c r="AE12" s="269"/>
      <c r="AF12" s="269"/>
      <c r="AG12" s="269"/>
      <c r="AH12" s="269"/>
      <c r="AI12" s="269"/>
      <c r="AJ12" s="269"/>
      <c r="AK12" s="269"/>
      <c r="AL12" s="269"/>
      <c r="AM12" s="269"/>
      <c r="AN12" s="269"/>
      <c r="AO12" s="269"/>
      <c r="AP12" s="269"/>
      <c r="AQ12" s="269"/>
      <c r="AR12" s="269"/>
      <c r="AS12" s="269"/>
      <c r="AT12" s="269"/>
      <c r="AU12" s="269"/>
      <c r="AV12" s="269"/>
      <c r="AW12" s="269"/>
      <c r="AX12" s="269"/>
      <c r="AY12" s="269"/>
      <c r="AZ12" s="269"/>
      <c r="BA12" s="269"/>
      <c r="BB12" s="269"/>
      <c r="BC12" s="269"/>
      <c r="BD12" s="269"/>
      <c r="BE12" s="269"/>
      <c r="BF12" s="269"/>
      <c r="BG12" s="269"/>
      <c r="BH12" s="269"/>
      <c r="BI12" s="269"/>
      <c r="BJ12" s="269"/>
      <c r="BK12" s="269"/>
      <c r="BL12" s="269"/>
      <c r="BM12" s="269"/>
      <c r="BN12" s="269"/>
      <c r="BO12" s="269"/>
      <c r="BP12" s="269"/>
      <c r="BQ12" s="269"/>
      <c r="BR12" s="269"/>
      <c r="BS12" s="269"/>
    </row>
    <row r="13" spans="1:71" s="11" customFormat="1">
      <c r="A13" s="269" t="s">
        <v>439</v>
      </c>
      <c r="B13" s="269"/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69"/>
      <c r="AC13" s="269"/>
      <c r="AD13" s="269"/>
      <c r="AE13" s="269"/>
      <c r="AF13" s="269"/>
      <c r="AG13" s="269"/>
      <c r="AH13" s="269"/>
      <c r="AI13" s="269"/>
      <c r="AJ13" s="269"/>
      <c r="AK13" s="269"/>
      <c r="AL13" s="269"/>
      <c r="AM13" s="269"/>
      <c r="AN13" s="269"/>
      <c r="AO13" s="269"/>
      <c r="AP13" s="269"/>
      <c r="AQ13" s="269"/>
      <c r="AR13" s="269"/>
      <c r="AS13" s="269"/>
      <c r="AT13" s="269"/>
      <c r="AU13" s="269"/>
      <c r="AV13" s="269"/>
      <c r="AW13" s="269"/>
      <c r="AX13" s="269"/>
      <c r="AY13" s="269"/>
      <c r="AZ13" s="269"/>
      <c r="BA13" s="269"/>
      <c r="BB13" s="269"/>
      <c r="BC13" s="269"/>
      <c r="BD13" s="269"/>
      <c r="BE13" s="269"/>
      <c r="BF13" s="269"/>
      <c r="BG13" s="269"/>
      <c r="BH13" s="269"/>
      <c r="BI13" s="269"/>
      <c r="BJ13" s="269"/>
      <c r="BK13" s="269"/>
      <c r="BL13" s="269"/>
      <c r="BM13" s="269"/>
      <c r="BN13" s="269"/>
      <c r="BO13" s="269"/>
      <c r="BP13" s="269"/>
      <c r="BQ13" s="269"/>
      <c r="BR13" s="269"/>
      <c r="BS13" s="269"/>
    </row>
    <row r="14" spans="1:71">
      <c r="A14" s="124"/>
      <c r="B14" s="39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4"/>
      <c r="AB14" s="4"/>
      <c r="AC14" s="4"/>
      <c r="AD14" s="5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6"/>
    </row>
    <row r="15" spans="1:71">
      <c r="A15" s="315"/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5"/>
      <c r="AP15" s="315"/>
      <c r="AQ15" s="315"/>
      <c r="AR15" s="315"/>
      <c r="AS15" s="315"/>
      <c r="AT15" s="315"/>
      <c r="AU15" s="315"/>
      <c r="AV15" s="315"/>
      <c r="AW15" s="315"/>
      <c r="AX15" s="315"/>
      <c r="AY15" s="315"/>
      <c r="AZ15" s="315"/>
      <c r="BA15" s="315"/>
      <c r="BB15" s="315"/>
      <c r="BC15" s="315"/>
      <c r="BD15" s="315"/>
      <c r="BE15" s="315"/>
      <c r="BF15" s="315"/>
      <c r="BG15" s="315"/>
      <c r="BH15" s="315"/>
      <c r="BI15" s="315"/>
      <c r="BJ15" s="315"/>
      <c r="BK15" s="315"/>
      <c r="BL15" s="315"/>
      <c r="BM15" s="315"/>
      <c r="BN15" s="315"/>
      <c r="BO15" s="315"/>
      <c r="BP15" s="315"/>
      <c r="BQ15" s="315"/>
      <c r="BR15" s="315"/>
      <c r="BS15" s="315"/>
    </row>
    <row r="16" spans="1:71" s="7" customFormat="1">
      <c r="A16" s="269"/>
      <c r="B16" s="269"/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  <c r="V16" s="269"/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69"/>
      <c r="AH16" s="269"/>
      <c r="AI16" s="269"/>
      <c r="AJ16" s="269"/>
      <c r="AK16" s="269"/>
      <c r="AL16" s="269"/>
      <c r="AM16" s="269"/>
      <c r="AN16" s="269"/>
      <c r="AO16" s="269"/>
      <c r="AP16" s="269"/>
      <c r="AQ16" s="269"/>
      <c r="AR16" s="269"/>
      <c r="AS16" s="269"/>
      <c r="AT16" s="269"/>
      <c r="AU16" s="269"/>
      <c r="AV16" s="269"/>
      <c r="AW16" s="269"/>
      <c r="AX16" s="269"/>
      <c r="AY16" s="269"/>
      <c r="AZ16" s="269"/>
      <c r="BA16" s="269"/>
      <c r="BB16" s="269"/>
      <c r="BC16" s="269"/>
      <c r="BD16" s="269"/>
      <c r="BE16" s="269"/>
      <c r="BF16" s="269"/>
      <c r="BG16" s="269"/>
      <c r="BH16" s="269"/>
      <c r="BI16" s="269"/>
      <c r="BJ16" s="269"/>
      <c r="BK16" s="269"/>
      <c r="BL16" s="269"/>
      <c r="BM16" s="269"/>
      <c r="BN16" s="269"/>
      <c r="BO16" s="269"/>
      <c r="BP16" s="269"/>
      <c r="BQ16" s="269"/>
      <c r="BR16" s="269"/>
      <c r="BS16" s="269"/>
    </row>
    <row r="17" spans="1:71">
      <c r="E17" s="115"/>
      <c r="F17" s="115"/>
      <c r="G17" s="115"/>
      <c r="H17" s="115"/>
      <c r="I17" s="115"/>
      <c r="J17" s="115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</row>
    <row r="18" spans="1:71">
      <c r="E18" s="116"/>
      <c r="F18" s="116"/>
      <c r="G18" s="116"/>
      <c r="H18" s="116"/>
      <c r="I18" s="116"/>
      <c r="J18" s="116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</row>
    <row r="19" spans="1:71">
      <c r="A19" s="98"/>
      <c r="B19" s="98"/>
      <c r="C19" s="313"/>
      <c r="D19" s="313"/>
      <c r="E19" s="155"/>
      <c r="F19" s="155"/>
      <c r="G19" s="155"/>
      <c r="H19" s="155"/>
      <c r="I19" s="155"/>
      <c r="J19" s="155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</row>
    <row r="20" spans="1:71" s="1" customFormat="1" ht="15.75" customHeight="1">
      <c r="A20" s="292" t="s">
        <v>131</v>
      </c>
      <c r="B20" s="295" t="s">
        <v>19</v>
      </c>
      <c r="C20" s="295" t="s">
        <v>39</v>
      </c>
      <c r="D20" s="292" t="s">
        <v>450</v>
      </c>
      <c r="E20" s="316" t="s">
        <v>1091</v>
      </c>
      <c r="F20" s="317"/>
      <c r="G20" s="317"/>
      <c r="H20" s="317"/>
      <c r="I20" s="317"/>
      <c r="J20" s="317"/>
      <c r="K20" s="317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  <c r="AA20" s="317"/>
      <c r="AB20" s="317"/>
      <c r="AC20" s="317"/>
      <c r="AD20" s="317"/>
      <c r="AE20" s="317"/>
      <c r="AF20" s="317"/>
      <c r="AG20" s="317"/>
      <c r="AH20" s="317"/>
      <c r="AI20" s="317"/>
      <c r="AJ20" s="317"/>
      <c r="AK20" s="317"/>
      <c r="AL20" s="317"/>
      <c r="AM20" s="317"/>
      <c r="AN20" s="317"/>
      <c r="AO20" s="317"/>
      <c r="AP20" s="317"/>
      <c r="AQ20" s="317"/>
      <c r="AR20" s="317"/>
      <c r="AS20" s="317"/>
      <c r="AT20" s="317"/>
      <c r="AU20" s="317"/>
      <c r="AV20" s="317"/>
      <c r="AW20" s="317"/>
      <c r="AX20" s="317"/>
      <c r="AY20" s="317"/>
      <c r="AZ20" s="317"/>
      <c r="BA20" s="317"/>
      <c r="BB20" s="317"/>
      <c r="BC20" s="317"/>
      <c r="BD20" s="317"/>
      <c r="BE20" s="317"/>
      <c r="BF20" s="317"/>
      <c r="BG20" s="317"/>
      <c r="BH20" s="317"/>
      <c r="BI20" s="317"/>
      <c r="BJ20" s="317"/>
      <c r="BK20" s="317"/>
      <c r="BL20" s="318"/>
      <c r="BM20" s="322" t="s">
        <v>73</v>
      </c>
      <c r="BN20" s="323"/>
      <c r="BO20" s="323"/>
      <c r="BP20" s="323"/>
      <c r="BQ20" s="323"/>
      <c r="BR20" s="324"/>
      <c r="BS20" s="295" t="s">
        <v>0</v>
      </c>
    </row>
    <row r="21" spans="1:71" s="1" customFormat="1" ht="15.75" customHeight="1">
      <c r="A21" s="293"/>
      <c r="B21" s="295"/>
      <c r="C21" s="295"/>
      <c r="D21" s="293"/>
      <c r="E21" s="319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0"/>
      <c r="AH21" s="320"/>
      <c r="AI21" s="320"/>
      <c r="AJ21" s="320"/>
      <c r="AK21" s="320"/>
      <c r="AL21" s="320"/>
      <c r="AM21" s="320"/>
      <c r="AN21" s="320"/>
      <c r="AO21" s="320"/>
      <c r="AP21" s="320"/>
      <c r="AQ21" s="320"/>
      <c r="AR21" s="320"/>
      <c r="AS21" s="320"/>
      <c r="AT21" s="320"/>
      <c r="AU21" s="320"/>
      <c r="AV21" s="320"/>
      <c r="AW21" s="320"/>
      <c r="AX21" s="320"/>
      <c r="AY21" s="320"/>
      <c r="AZ21" s="320"/>
      <c r="BA21" s="320"/>
      <c r="BB21" s="320"/>
      <c r="BC21" s="320"/>
      <c r="BD21" s="320"/>
      <c r="BE21" s="320"/>
      <c r="BF21" s="320"/>
      <c r="BG21" s="320"/>
      <c r="BH21" s="320"/>
      <c r="BI21" s="320"/>
      <c r="BJ21" s="320"/>
      <c r="BK21" s="320"/>
      <c r="BL21" s="321"/>
      <c r="BM21" s="325"/>
      <c r="BN21" s="326"/>
      <c r="BO21" s="326"/>
      <c r="BP21" s="326"/>
      <c r="BQ21" s="326"/>
      <c r="BR21" s="327"/>
      <c r="BS21" s="295"/>
    </row>
    <row r="22" spans="1:71" ht="15.75" customHeight="1">
      <c r="A22" s="293"/>
      <c r="B22" s="295"/>
      <c r="C22" s="295"/>
      <c r="D22" s="293"/>
      <c r="E22" s="283" t="s">
        <v>6</v>
      </c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  <c r="Y22" s="284"/>
      <c r="Z22" s="284"/>
      <c r="AA22" s="284"/>
      <c r="AB22" s="284"/>
      <c r="AC22" s="284"/>
      <c r="AD22" s="284"/>
      <c r="AE22" s="284"/>
      <c r="AF22" s="284"/>
      <c r="AG22" s="284"/>
      <c r="AH22" s="285"/>
      <c r="AI22" s="283" t="s">
        <v>7</v>
      </c>
      <c r="AJ22" s="284"/>
      <c r="AK22" s="284"/>
      <c r="AL22" s="284"/>
      <c r="AM22" s="284"/>
      <c r="AN22" s="284"/>
      <c r="AO22" s="284"/>
      <c r="AP22" s="284"/>
      <c r="AQ22" s="284"/>
      <c r="AR22" s="284"/>
      <c r="AS22" s="284"/>
      <c r="AT22" s="284"/>
      <c r="AU22" s="284"/>
      <c r="AV22" s="284"/>
      <c r="AW22" s="284"/>
      <c r="AX22" s="284"/>
      <c r="AY22" s="284"/>
      <c r="AZ22" s="284"/>
      <c r="BA22" s="284"/>
      <c r="BB22" s="284"/>
      <c r="BC22" s="284"/>
      <c r="BD22" s="284"/>
      <c r="BE22" s="284"/>
      <c r="BF22" s="284"/>
      <c r="BG22" s="284"/>
      <c r="BH22" s="284"/>
      <c r="BI22" s="284"/>
      <c r="BJ22" s="284"/>
      <c r="BK22" s="284"/>
      <c r="BL22" s="285"/>
      <c r="BM22" s="325"/>
      <c r="BN22" s="326"/>
      <c r="BO22" s="326"/>
      <c r="BP22" s="326"/>
      <c r="BQ22" s="326"/>
      <c r="BR22" s="327"/>
      <c r="BS22" s="295"/>
    </row>
    <row r="23" spans="1:71" ht="25.5" customHeight="1">
      <c r="A23" s="293"/>
      <c r="B23" s="295"/>
      <c r="C23" s="295"/>
      <c r="D23" s="293"/>
      <c r="E23" s="286" t="s">
        <v>3</v>
      </c>
      <c r="F23" s="287"/>
      <c r="G23" s="287"/>
      <c r="H23" s="287"/>
      <c r="I23" s="287"/>
      <c r="J23" s="288"/>
      <c r="K23" s="286" t="s">
        <v>13</v>
      </c>
      <c r="L23" s="287"/>
      <c r="M23" s="287"/>
      <c r="N23" s="287"/>
      <c r="O23" s="287"/>
      <c r="P23" s="288"/>
      <c r="Q23" s="286" t="s">
        <v>8</v>
      </c>
      <c r="R23" s="287"/>
      <c r="S23" s="287"/>
      <c r="T23" s="287"/>
      <c r="U23" s="287"/>
      <c r="V23" s="288"/>
      <c r="W23" s="286" t="s">
        <v>27</v>
      </c>
      <c r="X23" s="287"/>
      <c r="Y23" s="287"/>
      <c r="Z23" s="287"/>
      <c r="AA23" s="287"/>
      <c r="AB23" s="288"/>
      <c r="AC23" s="283" t="s">
        <v>10</v>
      </c>
      <c r="AD23" s="284"/>
      <c r="AE23" s="284"/>
      <c r="AF23" s="284"/>
      <c r="AG23" s="284"/>
      <c r="AH23" s="285"/>
      <c r="AI23" s="286" t="s">
        <v>3</v>
      </c>
      <c r="AJ23" s="287"/>
      <c r="AK23" s="287"/>
      <c r="AL23" s="287"/>
      <c r="AM23" s="287"/>
      <c r="AN23" s="288"/>
      <c r="AO23" s="286" t="s">
        <v>13</v>
      </c>
      <c r="AP23" s="287"/>
      <c r="AQ23" s="287"/>
      <c r="AR23" s="287"/>
      <c r="AS23" s="287"/>
      <c r="AT23" s="288"/>
      <c r="AU23" s="286" t="s">
        <v>8</v>
      </c>
      <c r="AV23" s="287"/>
      <c r="AW23" s="287"/>
      <c r="AX23" s="287"/>
      <c r="AY23" s="287"/>
      <c r="AZ23" s="288"/>
      <c r="BA23" s="286" t="s">
        <v>27</v>
      </c>
      <c r="BB23" s="287"/>
      <c r="BC23" s="287"/>
      <c r="BD23" s="287"/>
      <c r="BE23" s="287"/>
      <c r="BF23" s="288"/>
      <c r="BG23" s="283" t="s">
        <v>10</v>
      </c>
      <c r="BH23" s="284"/>
      <c r="BI23" s="284"/>
      <c r="BJ23" s="284"/>
      <c r="BK23" s="284"/>
      <c r="BL23" s="285"/>
      <c r="BM23" s="328"/>
      <c r="BN23" s="329"/>
      <c r="BO23" s="329"/>
      <c r="BP23" s="329"/>
      <c r="BQ23" s="329"/>
      <c r="BR23" s="330"/>
      <c r="BS23" s="295"/>
    </row>
    <row r="24" spans="1:71" ht="107.25" customHeight="1">
      <c r="A24" s="294"/>
      <c r="B24" s="295"/>
      <c r="C24" s="295"/>
      <c r="D24" s="294"/>
      <c r="E24" s="148" t="s">
        <v>23</v>
      </c>
      <c r="F24" s="148" t="s">
        <v>24</v>
      </c>
      <c r="G24" s="148" t="s">
        <v>25</v>
      </c>
      <c r="H24" s="148" t="s">
        <v>26</v>
      </c>
      <c r="I24" s="148" t="s">
        <v>428</v>
      </c>
      <c r="J24" s="148" t="s">
        <v>429</v>
      </c>
      <c r="K24" s="148" t="s">
        <v>23</v>
      </c>
      <c r="L24" s="148" t="s">
        <v>24</v>
      </c>
      <c r="M24" s="148" t="s">
        <v>25</v>
      </c>
      <c r="N24" s="148" t="s">
        <v>26</v>
      </c>
      <c r="O24" s="148" t="s">
        <v>428</v>
      </c>
      <c r="P24" s="148" t="s">
        <v>429</v>
      </c>
      <c r="Q24" s="148" t="s">
        <v>23</v>
      </c>
      <c r="R24" s="148" t="s">
        <v>24</v>
      </c>
      <c r="S24" s="148" t="s">
        <v>25</v>
      </c>
      <c r="T24" s="148" t="s">
        <v>26</v>
      </c>
      <c r="U24" s="148" t="s">
        <v>428</v>
      </c>
      <c r="V24" s="148" t="s">
        <v>429</v>
      </c>
      <c r="W24" s="148" t="s">
        <v>23</v>
      </c>
      <c r="X24" s="148" t="s">
        <v>24</v>
      </c>
      <c r="Y24" s="148" t="s">
        <v>25</v>
      </c>
      <c r="Z24" s="148" t="s">
        <v>26</v>
      </c>
      <c r="AA24" s="148" t="s">
        <v>428</v>
      </c>
      <c r="AB24" s="148" t="s">
        <v>429</v>
      </c>
      <c r="AC24" s="148" t="s">
        <v>23</v>
      </c>
      <c r="AD24" s="148" t="s">
        <v>24</v>
      </c>
      <c r="AE24" s="148" t="s">
        <v>25</v>
      </c>
      <c r="AF24" s="148" t="s">
        <v>26</v>
      </c>
      <c r="AG24" s="148" t="s">
        <v>428</v>
      </c>
      <c r="AH24" s="148" t="s">
        <v>429</v>
      </c>
      <c r="AI24" s="148" t="s">
        <v>23</v>
      </c>
      <c r="AJ24" s="148" t="s">
        <v>24</v>
      </c>
      <c r="AK24" s="148" t="s">
        <v>25</v>
      </c>
      <c r="AL24" s="148" t="s">
        <v>26</v>
      </c>
      <c r="AM24" s="148" t="s">
        <v>428</v>
      </c>
      <c r="AN24" s="148" t="s">
        <v>429</v>
      </c>
      <c r="AO24" s="148" t="s">
        <v>23</v>
      </c>
      <c r="AP24" s="148" t="s">
        <v>24</v>
      </c>
      <c r="AQ24" s="148" t="s">
        <v>25</v>
      </c>
      <c r="AR24" s="148" t="s">
        <v>26</v>
      </c>
      <c r="AS24" s="148" t="s">
        <v>428</v>
      </c>
      <c r="AT24" s="148" t="s">
        <v>429</v>
      </c>
      <c r="AU24" s="148" t="s">
        <v>23</v>
      </c>
      <c r="AV24" s="148" t="s">
        <v>24</v>
      </c>
      <c r="AW24" s="148" t="s">
        <v>25</v>
      </c>
      <c r="AX24" s="148" t="s">
        <v>26</v>
      </c>
      <c r="AY24" s="148" t="s">
        <v>428</v>
      </c>
      <c r="AZ24" s="148" t="s">
        <v>429</v>
      </c>
      <c r="BA24" s="148" t="s">
        <v>23</v>
      </c>
      <c r="BB24" s="148" t="s">
        <v>24</v>
      </c>
      <c r="BC24" s="148" t="s">
        <v>25</v>
      </c>
      <c r="BD24" s="148" t="s">
        <v>26</v>
      </c>
      <c r="BE24" s="148" t="s">
        <v>428</v>
      </c>
      <c r="BF24" s="148" t="s">
        <v>429</v>
      </c>
      <c r="BG24" s="148" t="s">
        <v>23</v>
      </c>
      <c r="BH24" s="148" t="s">
        <v>24</v>
      </c>
      <c r="BI24" s="148" t="s">
        <v>25</v>
      </c>
      <c r="BJ24" s="148" t="s">
        <v>26</v>
      </c>
      <c r="BK24" s="148" t="s">
        <v>428</v>
      </c>
      <c r="BL24" s="148" t="s">
        <v>429</v>
      </c>
      <c r="BM24" s="148" t="s">
        <v>23</v>
      </c>
      <c r="BN24" s="148" t="s">
        <v>24</v>
      </c>
      <c r="BO24" s="148" t="s">
        <v>25</v>
      </c>
      <c r="BP24" s="148" t="s">
        <v>26</v>
      </c>
      <c r="BQ24" s="148" t="s">
        <v>428</v>
      </c>
      <c r="BR24" s="148" t="s">
        <v>429</v>
      </c>
      <c r="BS24" s="295"/>
    </row>
    <row r="25" spans="1:71" s="11" customFormat="1">
      <c r="A25" s="149">
        <v>1</v>
      </c>
      <c r="B25" s="149">
        <v>2</v>
      </c>
      <c r="C25" s="149">
        <v>3</v>
      </c>
      <c r="D25" s="149">
        <v>4</v>
      </c>
      <c r="E25" s="149" t="s">
        <v>79</v>
      </c>
      <c r="F25" s="149" t="s">
        <v>80</v>
      </c>
      <c r="G25" s="149" t="s">
        <v>81</v>
      </c>
      <c r="H25" s="149" t="s">
        <v>82</v>
      </c>
      <c r="I25" s="149" t="s">
        <v>83</v>
      </c>
      <c r="J25" s="149" t="s">
        <v>174</v>
      </c>
      <c r="K25" s="149" t="s">
        <v>84</v>
      </c>
      <c r="L25" s="149" t="s">
        <v>85</v>
      </c>
      <c r="M25" s="149" t="s">
        <v>86</v>
      </c>
      <c r="N25" s="149" t="s">
        <v>87</v>
      </c>
      <c r="O25" s="149" t="s">
        <v>88</v>
      </c>
      <c r="P25" s="149" t="s">
        <v>176</v>
      </c>
      <c r="Q25" s="149" t="s">
        <v>89</v>
      </c>
      <c r="R25" s="149" t="s">
        <v>90</v>
      </c>
      <c r="S25" s="149" t="s">
        <v>91</v>
      </c>
      <c r="T25" s="149" t="s">
        <v>92</v>
      </c>
      <c r="U25" s="149" t="s">
        <v>93</v>
      </c>
      <c r="V25" s="149" t="s">
        <v>178</v>
      </c>
      <c r="W25" s="149" t="s">
        <v>94</v>
      </c>
      <c r="X25" s="149" t="s">
        <v>95</v>
      </c>
      <c r="Y25" s="149" t="s">
        <v>96</v>
      </c>
      <c r="Z25" s="149" t="s">
        <v>97</v>
      </c>
      <c r="AA25" s="149" t="s">
        <v>98</v>
      </c>
      <c r="AB25" s="149" t="s">
        <v>180</v>
      </c>
      <c r="AC25" s="149" t="s">
        <v>99</v>
      </c>
      <c r="AD25" s="149" t="s">
        <v>100</v>
      </c>
      <c r="AE25" s="149" t="s">
        <v>101</v>
      </c>
      <c r="AF25" s="149" t="s">
        <v>102</v>
      </c>
      <c r="AG25" s="149" t="s">
        <v>103</v>
      </c>
      <c r="AH25" s="149" t="s">
        <v>182</v>
      </c>
      <c r="AI25" s="149" t="s">
        <v>184</v>
      </c>
      <c r="AJ25" s="149" t="s">
        <v>185</v>
      </c>
      <c r="AK25" s="149" t="s">
        <v>186</v>
      </c>
      <c r="AL25" s="149" t="s">
        <v>187</v>
      </c>
      <c r="AM25" s="149" t="s">
        <v>188</v>
      </c>
      <c r="AN25" s="149" t="s">
        <v>189</v>
      </c>
      <c r="AO25" s="149" t="s">
        <v>191</v>
      </c>
      <c r="AP25" s="149" t="s">
        <v>192</v>
      </c>
      <c r="AQ25" s="149" t="s">
        <v>193</v>
      </c>
      <c r="AR25" s="149" t="s">
        <v>194</v>
      </c>
      <c r="AS25" s="149" t="s">
        <v>234</v>
      </c>
      <c r="AT25" s="149" t="s">
        <v>196</v>
      </c>
      <c r="AU25" s="149" t="s">
        <v>198</v>
      </c>
      <c r="AV25" s="149" t="s">
        <v>199</v>
      </c>
      <c r="AW25" s="149" t="s">
        <v>200</v>
      </c>
      <c r="AX25" s="149" t="s">
        <v>201</v>
      </c>
      <c r="AY25" s="149" t="s">
        <v>202</v>
      </c>
      <c r="AZ25" s="149" t="s">
        <v>203</v>
      </c>
      <c r="BA25" s="149" t="s">
        <v>205</v>
      </c>
      <c r="BB25" s="149" t="s">
        <v>206</v>
      </c>
      <c r="BC25" s="149" t="s">
        <v>207</v>
      </c>
      <c r="BD25" s="149" t="s">
        <v>208</v>
      </c>
      <c r="BE25" s="149" t="s">
        <v>209</v>
      </c>
      <c r="BF25" s="149" t="s">
        <v>210</v>
      </c>
      <c r="BG25" s="149" t="s">
        <v>212</v>
      </c>
      <c r="BH25" s="149" t="s">
        <v>213</v>
      </c>
      <c r="BI25" s="149" t="s">
        <v>214</v>
      </c>
      <c r="BJ25" s="149" t="s">
        <v>215</v>
      </c>
      <c r="BK25" s="149" t="s">
        <v>216</v>
      </c>
      <c r="BL25" s="149" t="s">
        <v>217</v>
      </c>
      <c r="BM25" s="149" t="s">
        <v>104</v>
      </c>
      <c r="BN25" s="149" t="s">
        <v>105</v>
      </c>
      <c r="BO25" s="149" t="s">
        <v>106</v>
      </c>
      <c r="BP25" s="149" t="s">
        <v>107</v>
      </c>
      <c r="BQ25" s="149" t="s">
        <v>108</v>
      </c>
      <c r="BR25" s="149" t="s">
        <v>235</v>
      </c>
      <c r="BS25" s="149">
        <v>8</v>
      </c>
    </row>
    <row r="26" spans="1:71" s="156" customFormat="1">
      <c r="A26" s="183">
        <v>0</v>
      </c>
      <c r="B26" s="164" t="s">
        <v>455</v>
      </c>
      <c r="C26" s="165" t="str">
        <f>C30</f>
        <v>нд</v>
      </c>
      <c r="D26" s="179" t="s">
        <v>41</v>
      </c>
      <c r="E26" s="177">
        <f>E27</f>
        <v>0</v>
      </c>
      <c r="F26" s="177">
        <f t="shared" ref="F26:BP29" si="0">F27</f>
        <v>0</v>
      </c>
      <c r="G26" s="177">
        <f t="shared" si="0"/>
        <v>0</v>
      </c>
      <c r="H26" s="177">
        <f t="shared" si="0"/>
        <v>0</v>
      </c>
      <c r="I26" s="177">
        <f t="shared" si="0"/>
        <v>0</v>
      </c>
      <c r="J26" s="177">
        <f t="shared" si="0"/>
        <v>0</v>
      </c>
      <c r="K26" s="177">
        <f t="shared" si="0"/>
        <v>0</v>
      </c>
      <c r="L26" s="177">
        <f t="shared" si="0"/>
        <v>0</v>
      </c>
      <c r="M26" s="177">
        <f t="shared" si="0"/>
        <v>0</v>
      </c>
      <c r="N26" s="177">
        <f t="shared" si="0"/>
        <v>0</v>
      </c>
      <c r="O26" s="177">
        <f t="shared" si="0"/>
        <v>0</v>
      </c>
      <c r="P26" s="177">
        <f t="shared" si="0"/>
        <v>0</v>
      </c>
      <c r="Q26" s="177">
        <f t="shared" si="0"/>
        <v>0</v>
      </c>
      <c r="R26" s="177">
        <f t="shared" si="0"/>
        <v>0</v>
      </c>
      <c r="S26" s="177">
        <f t="shared" si="0"/>
        <v>0</v>
      </c>
      <c r="T26" s="177">
        <f t="shared" si="0"/>
        <v>0</v>
      </c>
      <c r="U26" s="177">
        <f t="shared" si="0"/>
        <v>0</v>
      </c>
      <c r="V26" s="177">
        <f t="shared" si="0"/>
        <v>0</v>
      </c>
      <c r="W26" s="177">
        <f t="shared" si="0"/>
        <v>0</v>
      </c>
      <c r="X26" s="177">
        <f t="shared" si="0"/>
        <v>0</v>
      </c>
      <c r="Y26" s="177">
        <f t="shared" si="0"/>
        <v>0</v>
      </c>
      <c r="Z26" s="177">
        <f t="shared" si="0"/>
        <v>0</v>
      </c>
      <c r="AA26" s="177">
        <f t="shared" si="0"/>
        <v>0</v>
      </c>
      <c r="AB26" s="177">
        <f t="shared" si="0"/>
        <v>0</v>
      </c>
      <c r="AC26" s="177">
        <f t="shared" si="0"/>
        <v>0</v>
      </c>
      <c r="AD26" s="177">
        <f t="shared" si="0"/>
        <v>0</v>
      </c>
      <c r="AE26" s="177">
        <f t="shared" si="0"/>
        <v>0</v>
      </c>
      <c r="AF26" s="177">
        <f t="shared" si="0"/>
        <v>0</v>
      </c>
      <c r="AG26" s="177">
        <f t="shared" si="0"/>
        <v>0</v>
      </c>
      <c r="AH26" s="177">
        <f t="shared" si="0"/>
        <v>0</v>
      </c>
      <c r="AI26" s="177">
        <f t="shared" si="0"/>
        <v>0</v>
      </c>
      <c r="AJ26" s="177">
        <f t="shared" si="0"/>
        <v>0</v>
      </c>
      <c r="AK26" s="177">
        <f t="shared" si="0"/>
        <v>0</v>
      </c>
      <c r="AL26" s="177">
        <f t="shared" si="0"/>
        <v>0</v>
      </c>
      <c r="AM26" s="177">
        <f t="shared" si="0"/>
        <v>0</v>
      </c>
      <c r="AN26" s="177">
        <f t="shared" si="0"/>
        <v>0</v>
      </c>
      <c r="AO26" s="177">
        <f t="shared" si="0"/>
        <v>0</v>
      </c>
      <c r="AP26" s="177">
        <f t="shared" si="0"/>
        <v>0</v>
      </c>
      <c r="AQ26" s="177">
        <f t="shared" si="0"/>
        <v>0</v>
      </c>
      <c r="AR26" s="177">
        <f t="shared" si="0"/>
        <v>0</v>
      </c>
      <c r="AS26" s="177">
        <f t="shared" si="0"/>
        <v>0</v>
      </c>
      <c r="AT26" s="177">
        <f t="shared" si="0"/>
        <v>0</v>
      </c>
      <c r="AU26" s="177">
        <f t="shared" si="0"/>
        <v>0</v>
      </c>
      <c r="AV26" s="177">
        <f t="shared" si="0"/>
        <v>0</v>
      </c>
      <c r="AW26" s="177">
        <f t="shared" si="0"/>
        <v>0</v>
      </c>
      <c r="AX26" s="177">
        <f t="shared" si="0"/>
        <v>0</v>
      </c>
      <c r="AY26" s="177">
        <f t="shared" si="0"/>
        <v>0</v>
      </c>
      <c r="AZ26" s="177">
        <f t="shared" si="0"/>
        <v>0</v>
      </c>
      <c r="BA26" s="177">
        <f t="shared" si="0"/>
        <v>0</v>
      </c>
      <c r="BB26" s="177">
        <f t="shared" si="0"/>
        <v>0</v>
      </c>
      <c r="BC26" s="177">
        <f t="shared" si="0"/>
        <v>0</v>
      </c>
      <c r="BD26" s="177">
        <f t="shared" si="0"/>
        <v>0</v>
      </c>
      <c r="BE26" s="177">
        <f t="shared" si="0"/>
        <v>0</v>
      </c>
      <c r="BF26" s="177">
        <f t="shared" si="0"/>
        <v>0</v>
      </c>
      <c r="BG26" s="177">
        <f t="shared" si="0"/>
        <v>0</v>
      </c>
      <c r="BH26" s="177">
        <f t="shared" si="0"/>
        <v>0</v>
      </c>
      <c r="BI26" s="177">
        <f t="shared" si="0"/>
        <v>0</v>
      </c>
      <c r="BJ26" s="177">
        <f t="shared" si="0"/>
        <v>0</v>
      </c>
      <c r="BK26" s="177">
        <f t="shared" si="0"/>
        <v>0</v>
      </c>
      <c r="BL26" s="177">
        <f t="shared" si="0"/>
        <v>0</v>
      </c>
      <c r="BM26" s="177">
        <f t="shared" si="0"/>
        <v>0</v>
      </c>
      <c r="BN26" s="177">
        <f t="shared" si="0"/>
        <v>0</v>
      </c>
      <c r="BO26" s="177">
        <f t="shared" si="0"/>
        <v>0</v>
      </c>
      <c r="BP26" s="177">
        <f t="shared" si="0"/>
        <v>0</v>
      </c>
      <c r="BQ26" s="241">
        <v>0</v>
      </c>
      <c r="BR26" s="177">
        <f>BR27</f>
        <v>0</v>
      </c>
      <c r="BS26" s="177" t="s">
        <v>41</v>
      </c>
    </row>
    <row r="27" spans="1:71" s="26" customFormat="1">
      <c r="A27" s="184">
        <v>1</v>
      </c>
      <c r="B27" s="167" t="s">
        <v>470</v>
      </c>
      <c r="C27" s="165" t="str">
        <f>C30</f>
        <v>нд</v>
      </c>
      <c r="D27" s="179" t="s">
        <v>41</v>
      </c>
      <c r="E27" s="177">
        <f>E28</f>
        <v>0</v>
      </c>
      <c r="F27" s="177">
        <f t="shared" si="0"/>
        <v>0</v>
      </c>
      <c r="G27" s="177">
        <f t="shared" si="0"/>
        <v>0</v>
      </c>
      <c r="H27" s="177">
        <f t="shared" si="0"/>
        <v>0</v>
      </c>
      <c r="I27" s="177">
        <f t="shared" si="0"/>
        <v>0</v>
      </c>
      <c r="J27" s="177">
        <f t="shared" si="0"/>
        <v>0</v>
      </c>
      <c r="K27" s="177">
        <f t="shared" si="0"/>
        <v>0</v>
      </c>
      <c r="L27" s="177">
        <f t="shared" si="0"/>
        <v>0</v>
      </c>
      <c r="M27" s="177">
        <f t="shared" si="0"/>
        <v>0</v>
      </c>
      <c r="N27" s="177">
        <f t="shared" si="0"/>
        <v>0</v>
      </c>
      <c r="O27" s="177">
        <f t="shared" si="0"/>
        <v>0</v>
      </c>
      <c r="P27" s="177">
        <f t="shared" si="0"/>
        <v>0</v>
      </c>
      <c r="Q27" s="177">
        <f t="shared" si="0"/>
        <v>0</v>
      </c>
      <c r="R27" s="177">
        <f t="shared" si="0"/>
        <v>0</v>
      </c>
      <c r="S27" s="177">
        <f t="shared" si="0"/>
        <v>0</v>
      </c>
      <c r="T27" s="177">
        <f t="shared" si="0"/>
        <v>0</v>
      </c>
      <c r="U27" s="177">
        <f t="shared" si="0"/>
        <v>0</v>
      </c>
      <c r="V27" s="177">
        <f t="shared" si="0"/>
        <v>0</v>
      </c>
      <c r="W27" s="177">
        <f t="shared" si="0"/>
        <v>0</v>
      </c>
      <c r="X27" s="177">
        <f t="shared" si="0"/>
        <v>0</v>
      </c>
      <c r="Y27" s="177">
        <f t="shared" si="0"/>
        <v>0</v>
      </c>
      <c r="Z27" s="177">
        <f t="shared" si="0"/>
        <v>0</v>
      </c>
      <c r="AA27" s="177">
        <f t="shared" si="0"/>
        <v>0</v>
      </c>
      <c r="AB27" s="177">
        <f t="shared" si="0"/>
        <v>0</v>
      </c>
      <c r="AC27" s="177">
        <f t="shared" si="0"/>
        <v>0</v>
      </c>
      <c r="AD27" s="177">
        <f t="shared" si="0"/>
        <v>0</v>
      </c>
      <c r="AE27" s="177">
        <f t="shared" si="0"/>
        <v>0</v>
      </c>
      <c r="AF27" s="177">
        <f t="shared" si="0"/>
        <v>0</v>
      </c>
      <c r="AG27" s="177">
        <f t="shared" si="0"/>
        <v>0</v>
      </c>
      <c r="AH27" s="177">
        <f t="shared" si="0"/>
        <v>0</v>
      </c>
      <c r="AI27" s="177">
        <f t="shared" si="0"/>
        <v>0</v>
      </c>
      <c r="AJ27" s="177">
        <f t="shared" si="0"/>
        <v>0</v>
      </c>
      <c r="AK27" s="177">
        <f t="shared" si="0"/>
        <v>0</v>
      </c>
      <c r="AL27" s="177">
        <f t="shared" si="0"/>
        <v>0</v>
      </c>
      <c r="AM27" s="177">
        <f t="shared" si="0"/>
        <v>0</v>
      </c>
      <c r="AN27" s="177">
        <f t="shared" si="0"/>
        <v>0</v>
      </c>
      <c r="AO27" s="177">
        <f t="shared" si="0"/>
        <v>0</v>
      </c>
      <c r="AP27" s="177">
        <f t="shared" si="0"/>
        <v>0</v>
      </c>
      <c r="AQ27" s="177">
        <f t="shared" si="0"/>
        <v>0</v>
      </c>
      <c r="AR27" s="177">
        <f t="shared" si="0"/>
        <v>0</v>
      </c>
      <c r="AS27" s="177">
        <f t="shared" si="0"/>
        <v>0</v>
      </c>
      <c r="AT27" s="177">
        <f t="shared" si="0"/>
        <v>0</v>
      </c>
      <c r="AU27" s="177">
        <f t="shared" si="0"/>
        <v>0</v>
      </c>
      <c r="AV27" s="177">
        <f t="shared" si="0"/>
        <v>0</v>
      </c>
      <c r="AW27" s="177">
        <f t="shared" si="0"/>
        <v>0</v>
      </c>
      <c r="AX27" s="177">
        <f t="shared" si="0"/>
        <v>0</v>
      </c>
      <c r="AY27" s="177">
        <f t="shared" si="0"/>
        <v>0</v>
      </c>
      <c r="AZ27" s="177">
        <f t="shared" si="0"/>
        <v>0</v>
      </c>
      <c r="BA27" s="177">
        <f t="shared" si="0"/>
        <v>0</v>
      </c>
      <c r="BB27" s="177">
        <f t="shared" si="0"/>
        <v>0</v>
      </c>
      <c r="BC27" s="177">
        <f t="shared" si="0"/>
        <v>0</v>
      </c>
      <c r="BD27" s="177">
        <f t="shared" si="0"/>
        <v>0</v>
      </c>
      <c r="BE27" s="177">
        <f t="shared" si="0"/>
        <v>0</v>
      </c>
      <c r="BF27" s="177">
        <f t="shared" si="0"/>
        <v>0</v>
      </c>
      <c r="BG27" s="177">
        <f t="shared" si="0"/>
        <v>0</v>
      </c>
      <c r="BH27" s="177">
        <f t="shared" si="0"/>
        <v>0</v>
      </c>
      <c r="BI27" s="177">
        <f t="shared" si="0"/>
        <v>0</v>
      </c>
      <c r="BJ27" s="177">
        <f t="shared" si="0"/>
        <v>0</v>
      </c>
      <c r="BK27" s="177">
        <f t="shared" si="0"/>
        <v>0</v>
      </c>
      <c r="BL27" s="177">
        <f t="shared" si="0"/>
        <v>0</v>
      </c>
      <c r="BM27" s="177">
        <f t="shared" si="0"/>
        <v>0</v>
      </c>
      <c r="BN27" s="177">
        <f t="shared" si="0"/>
        <v>0</v>
      </c>
      <c r="BO27" s="177">
        <f t="shared" si="0"/>
        <v>0</v>
      </c>
      <c r="BP27" s="177">
        <f t="shared" si="0"/>
        <v>0</v>
      </c>
      <c r="BQ27" s="241">
        <v>0</v>
      </c>
      <c r="BR27" s="177">
        <f>BR28</f>
        <v>0</v>
      </c>
      <c r="BS27" s="177" t="s">
        <v>41</v>
      </c>
    </row>
    <row r="28" spans="1:71" s="26" customFormat="1">
      <c r="A28" s="168" t="s">
        <v>48</v>
      </c>
      <c r="B28" s="169" t="s">
        <v>471</v>
      </c>
      <c r="C28" s="165" t="str">
        <f>C30</f>
        <v>нд</v>
      </c>
      <c r="D28" s="179" t="s">
        <v>41</v>
      </c>
      <c r="E28" s="177">
        <f>E29</f>
        <v>0</v>
      </c>
      <c r="F28" s="177">
        <f t="shared" si="0"/>
        <v>0</v>
      </c>
      <c r="G28" s="177">
        <f t="shared" si="0"/>
        <v>0</v>
      </c>
      <c r="H28" s="177">
        <f t="shared" si="0"/>
        <v>0</v>
      </c>
      <c r="I28" s="177">
        <f t="shared" si="0"/>
        <v>0</v>
      </c>
      <c r="J28" s="177">
        <f t="shared" si="0"/>
        <v>0</v>
      </c>
      <c r="K28" s="177">
        <f t="shared" si="0"/>
        <v>0</v>
      </c>
      <c r="L28" s="177">
        <f t="shared" si="0"/>
        <v>0</v>
      </c>
      <c r="M28" s="177">
        <f t="shared" si="0"/>
        <v>0</v>
      </c>
      <c r="N28" s="177">
        <f t="shared" si="0"/>
        <v>0</v>
      </c>
      <c r="O28" s="177">
        <f t="shared" si="0"/>
        <v>0</v>
      </c>
      <c r="P28" s="177">
        <f t="shared" si="0"/>
        <v>0</v>
      </c>
      <c r="Q28" s="177">
        <f t="shared" si="0"/>
        <v>0</v>
      </c>
      <c r="R28" s="177">
        <f t="shared" si="0"/>
        <v>0</v>
      </c>
      <c r="S28" s="177">
        <f t="shared" si="0"/>
        <v>0</v>
      </c>
      <c r="T28" s="177">
        <f t="shared" si="0"/>
        <v>0</v>
      </c>
      <c r="U28" s="177">
        <f t="shared" si="0"/>
        <v>0</v>
      </c>
      <c r="V28" s="177">
        <f t="shared" si="0"/>
        <v>0</v>
      </c>
      <c r="W28" s="177">
        <f t="shared" si="0"/>
        <v>0</v>
      </c>
      <c r="X28" s="177">
        <f t="shared" si="0"/>
        <v>0</v>
      </c>
      <c r="Y28" s="177">
        <f t="shared" si="0"/>
        <v>0</v>
      </c>
      <c r="Z28" s="177">
        <f t="shared" si="0"/>
        <v>0</v>
      </c>
      <c r="AA28" s="177">
        <f t="shared" si="0"/>
        <v>0</v>
      </c>
      <c r="AB28" s="177">
        <f t="shared" si="0"/>
        <v>0</v>
      </c>
      <c r="AC28" s="177">
        <f t="shared" si="0"/>
        <v>0</v>
      </c>
      <c r="AD28" s="177">
        <f t="shared" si="0"/>
        <v>0</v>
      </c>
      <c r="AE28" s="177">
        <f t="shared" si="0"/>
        <v>0</v>
      </c>
      <c r="AF28" s="177">
        <f t="shared" si="0"/>
        <v>0</v>
      </c>
      <c r="AG28" s="177">
        <f t="shared" si="0"/>
        <v>0</v>
      </c>
      <c r="AH28" s="177">
        <f t="shared" si="0"/>
        <v>0</v>
      </c>
      <c r="AI28" s="177">
        <f t="shared" si="0"/>
        <v>0</v>
      </c>
      <c r="AJ28" s="177">
        <f t="shared" si="0"/>
        <v>0</v>
      </c>
      <c r="AK28" s="177">
        <f t="shared" si="0"/>
        <v>0</v>
      </c>
      <c r="AL28" s="177">
        <f t="shared" si="0"/>
        <v>0</v>
      </c>
      <c r="AM28" s="177">
        <f t="shared" si="0"/>
        <v>0</v>
      </c>
      <c r="AN28" s="177">
        <f t="shared" si="0"/>
        <v>0</v>
      </c>
      <c r="AO28" s="177">
        <f t="shared" si="0"/>
        <v>0</v>
      </c>
      <c r="AP28" s="177">
        <f t="shared" si="0"/>
        <v>0</v>
      </c>
      <c r="AQ28" s="177">
        <f t="shared" si="0"/>
        <v>0</v>
      </c>
      <c r="AR28" s="177">
        <f t="shared" si="0"/>
        <v>0</v>
      </c>
      <c r="AS28" s="177">
        <f t="shared" si="0"/>
        <v>0</v>
      </c>
      <c r="AT28" s="177">
        <f t="shared" si="0"/>
        <v>0</v>
      </c>
      <c r="AU28" s="177">
        <f t="shared" si="0"/>
        <v>0</v>
      </c>
      <c r="AV28" s="177">
        <f t="shared" si="0"/>
        <v>0</v>
      </c>
      <c r="AW28" s="177">
        <f t="shared" si="0"/>
        <v>0</v>
      </c>
      <c r="AX28" s="177">
        <f t="shared" si="0"/>
        <v>0</v>
      </c>
      <c r="AY28" s="177">
        <f t="shared" si="0"/>
        <v>0</v>
      </c>
      <c r="AZ28" s="177">
        <f t="shared" si="0"/>
        <v>0</v>
      </c>
      <c r="BA28" s="177">
        <f t="shared" si="0"/>
        <v>0</v>
      </c>
      <c r="BB28" s="177">
        <f t="shared" si="0"/>
        <v>0</v>
      </c>
      <c r="BC28" s="177">
        <f t="shared" si="0"/>
        <v>0</v>
      </c>
      <c r="BD28" s="177">
        <f t="shared" si="0"/>
        <v>0</v>
      </c>
      <c r="BE28" s="177">
        <f t="shared" si="0"/>
        <v>0</v>
      </c>
      <c r="BF28" s="177">
        <f t="shared" si="0"/>
        <v>0</v>
      </c>
      <c r="BG28" s="177">
        <f t="shared" si="0"/>
        <v>0</v>
      </c>
      <c r="BH28" s="177">
        <f t="shared" si="0"/>
        <v>0</v>
      </c>
      <c r="BI28" s="177">
        <f t="shared" si="0"/>
        <v>0</v>
      </c>
      <c r="BJ28" s="177">
        <f t="shared" si="0"/>
        <v>0</v>
      </c>
      <c r="BK28" s="177">
        <f t="shared" si="0"/>
        <v>0</v>
      </c>
      <c r="BL28" s="177">
        <f t="shared" si="0"/>
        <v>0</v>
      </c>
      <c r="BM28" s="177">
        <f t="shared" si="0"/>
        <v>0</v>
      </c>
      <c r="BN28" s="177">
        <f t="shared" si="0"/>
        <v>0</v>
      </c>
      <c r="BO28" s="177">
        <f t="shared" si="0"/>
        <v>0</v>
      </c>
      <c r="BP28" s="177">
        <f t="shared" si="0"/>
        <v>0</v>
      </c>
      <c r="BQ28" s="241">
        <v>0</v>
      </c>
      <c r="BR28" s="177">
        <f>BR29</f>
        <v>0</v>
      </c>
      <c r="BS28" s="177" t="s">
        <v>41</v>
      </c>
    </row>
    <row r="29" spans="1:71" s="26" customFormat="1" ht="31.5">
      <c r="A29" s="170" t="s">
        <v>244</v>
      </c>
      <c r="B29" s="171" t="s">
        <v>245</v>
      </c>
      <c r="C29" s="165" t="str">
        <f>C30</f>
        <v>нд</v>
      </c>
      <c r="D29" s="179" t="s">
        <v>41</v>
      </c>
      <c r="E29" s="177">
        <f>E30</f>
        <v>0</v>
      </c>
      <c r="F29" s="177">
        <f t="shared" si="0"/>
        <v>0</v>
      </c>
      <c r="G29" s="177">
        <f t="shared" si="0"/>
        <v>0</v>
      </c>
      <c r="H29" s="177">
        <f t="shared" si="0"/>
        <v>0</v>
      </c>
      <c r="I29" s="177">
        <f t="shared" si="0"/>
        <v>0</v>
      </c>
      <c r="J29" s="177">
        <f t="shared" si="0"/>
        <v>0</v>
      </c>
      <c r="K29" s="177">
        <f t="shared" si="0"/>
        <v>0</v>
      </c>
      <c r="L29" s="177">
        <f t="shared" si="0"/>
        <v>0</v>
      </c>
      <c r="M29" s="177">
        <f t="shared" si="0"/>
        <v>0</v>
      </c>
      <c r="N29" s="177">
        <f t="shared" si="0"/>
        <v>0</v>
      </c>
      <c r="O29" s="177">
        <f t="shared" si="0"/>
        <v>0</v>
      </c>
      <c r="P29" s="177">
        <f t="shared" si="0"/>
        <v>0</v>
      </c>
      <c r="Q29" s="177">
        <f t="shared" si="0"/>
        <v>0</v>
      </c>
      <c r="R29" s="177">
        <f t="shared" si="0"/>
        <v>0</v>
      </c>
      <c r="S29" s="177">
        <f t="shared" si="0"/>
        <v>0</v>
      </c>
      <c r="T29" s="177">
        <f t="shared" si="0"/>
        <v>0</v>
      </c>
      <c r="U29" s="177">
        <f t="shared" si="0"/>
        <v>0</v>
      </c>
      <c r="V29" s="177">
        <f t="shared" si="0"/>
        <v>0</v>
      </c>
      <c r="W29" s="177">
        <f t="shared" si="0"/>
        <v>0</v>
      </c>
      <c r="X29" s="177">
        <f t="shared" si="0"/>
        <v>0</v>
      </c>
      <c r="Y29" s="177">
        <f t="shared" si="0"/>
        <v>0</v>
      </c>
      <c r="Z29" s="177">
        <f t="shared" si="0"/>
        <v>0</v>
      </c>
      <c r="AA29" s="177">
        <f t="shared" si="0"/>
        <v>0</v>
      </c>
      <c r="AB29" s="177">
        <f t="shared" si="0"/>
        <v>0</v>
      </c>
      <c r="AC29" s="177">
        <f t="shared" si="0"/>
        <v>0</v>
      </c>
      <c r="AD29" s="177">
        <f t="shared" si="0"/>
        <v>0</v>
      </c>
      <c r="AE29" s="177">
        <f t="shared" si="0"/>
        <v>0</v>
      </c>
      <c r="AF29" s="177">
        <f t="shared" si="0"/>
        <v>0</v>
      </c>
      <c r="AG29" s="177">
        <f t="shared" si="0"/>
        <v>0</v>
      </c>
      <c r="AH29" s="177">
        <f t="shared" si="0"/>
        <v>0</v>
      </c>
      <c r="AI29" s="177">
        <f t="shared" si="0"/>
        <v>0</v>
      </c>
      <c r="AJ29" s="177">
        <f t="shared" si="0"/>
        <v>0</v>
      </c>
      <c r="AK29" s="177">
        <f t="shared" si="0"/>
        <v>0</v>
      </c>
      <c r="AL29" s="177">
        <f t="shared" si="0"/>
        <v>0</v>
      </c>
      <c r="AM29" s="177">
        <f t="shared" si="0"/>
        <v>0</v>
      </c>
      <c r="AN29" s="177">
        <f t="shared" si="0"/>
        <v>0</v>
      </c>
      <c r="AO29" s="177">
        <f t="shared" si="0"/>
        <v>0</v>
      </c>
      <c r="AP29" s="177">
        <f t="shared" si="0"/>
        <v>0</v>
      </c>
      <c r="AQ29" s="177">
        <f t="shared" si="0"/>
        <v>0</v>
      </c>
      <c r="AR29" s="177">
        <f t="shared" si="0"/>
        <v>0</v>
      </c>
      <c r="AS29" s="177">
        <f t="shared" si="0"/>
        <v>0</v>
      </c>
      <c r="AT29" s="177">
        <f t="shared" si="0"/>
        <v>0</v>
      </c>
      <c r="AU29" s="177">
        <f t="shared" si="0"/>
        <v>0</v>
      </c>
      <c r="AV29" s="177">
        <f t="shared" si="0"/>
        <v>0</v>
      </c>
      <c r="AW29" s="177">
        <f t="shared" si="0"/>
        <v>0</v>
      </c>
      <c r="AX29" s="177">
        <f t="shared" si="0"/>
        <v>0</v>
      </c>
      <c r="AY29" s="177">
        <f t="shared" si="0"/>
        <v>0</v>
      </c>
      <c r="AZ29" s="177">
        <f t="shared" si="0"/>
        <v>0</v>
      </c>
      <c r="BA29" s="177">
        <f t="shared" si="0"/>
        <v>0</v>
      </c>
      <c r="BB29" s="177">
        <f t="shared" si="0"/>
        <v>0</v>
      </c>
      <c r="BC29" s="177">
        <f t="shared" si="0"/>
        <v>0</v>
      </c>
      <c r="BD29" s="177">
        <f t="shared" si="0"/>
        <v>0</v>
      </c>
      <c r="BE29" s="177">
        <f t="shared" si="0"/>
        <v>0</v>
      </c>
      <c r="BF29" s="177">
        <f t="shared" si="0"/>
        <v>0</v>
      </c>
      <c r="BG29" s="177">
        <f t="shared" si="0"/>
        <v>0</v>
      </c>
      <c r="BH29" s="177">
        <f t="shared" si="0"/>
        <v>0</v>
      </c>
      <c r="BI29" s="177">
        <f t="shared" si="0"/>
        <v>0</v>
      </c>
      <c r="BJ29" s="177">
        <f t="shared" si="0"/>
        <v>0</v>
      </c>
      <c r="BK29" s="177">
        <f t="shared" si="0"/>
        <v>0</v>
      </c>
      <c r="BL29" s="177">
        <f t="shared" si="0"/>
        <v>0</v>
      </c>
      <c r="BM29" s="177">
        <f t="shared" si="0"/>
        <v>0</v>
      </c>
      <c r="BN29" s="177">
        <f t="shared" si="0"/>
        <v>0</v>
      </c>
      <c r="BO29" s="177">
        <f t="shared" si="0"/>
        <v>0</v>
      </c>
      <c r="BP29" s="177">
        <f t="shared" si="0"/>
        <v>0</v>
      </c>
      <c r="BQ29" s="241">
        <v>0</v>
      </c>
      <c r="BR29" s="177">
        <f>BR30</f>
        <v>0</v>
      </c>
      <c r="BS29" s="177" t="s">
        <v>41</v>
      </c>
    </row>
    <row r="30" spans="1:71" s="26" customFormat="1" ht="31.5">
      <c r="A30" s="181" t="s">
        <v>249</v>
      </c>
      <c r="B30" s="182" t="s">
        <v>472</v>
      </c>
      <c r="C30" s="165" t="s">
        <v>41</v>
      </c>
      <c r="D30" s="179" t="s">
        <v>41</v>
      </c>
      <c r="E30" s="177">
        <f>E31</f>
        <v>0</v>
      </c>
      <c r="F30" s="177">
        <f t="shared" ref="F30:BP30" si="1">F31</f>
        <v>0</v>
      </c>
      <c r="G30" s="177">
        <f>G31+G32+G33</f>
        <v>0</v>
      </c>
      <c r="H30" s="177">
        <f t="shared" si="1"/>
        <v>0</v>
      </c>
      <c r="I30" s="177">
        <f t="shared" si="1"/>
        <v>0</v>
      </c>
      <c r="J30" s="177">
        <f t="shared" si="1"/>
        <v>0</v>
      </c>
      <c r="K30" s="177">
        <f t="shared" si="1"/>
        <v>0</v>
      </c>
      <c r="L30" s="177">
        <f t="shared" si="1"/>
        <v>0</v>
      </c>
      <c r="M30" s="177">
        <f t="shared" si="1"/>
        <v>0</v>
      </c>
      <c r="N30" s="177">
        <f t="shared" si="1"/>
        <v>0</v>
      </c>
      <c r="O30" s="177">
        <f t="shared" si="1"/>
        <v>0</v>
      </c>
      <c r="P30" s="177">
        <f t="shared" si="1"/>
        <v>0</v>
      </c>
      <c r="Q30" s="177">
        <f t="shared" si="1"/>
        <v>0</v>
      </c>
      <c r="R30" s="177">
        <f t="shared" si="1"/>
        <v>0</v>
      </c>
      <c r="S30" s="177">
        <f t="shared" si="1"/>
        <v>0</v>
      </c>
      <c r="T30" s="177">
        <f t="shared" si="1"/>
        <v>0</v>
      </c>
      <c r="U30" s="177">
        <f t="shared" si="1"/>
        <v>0</v>
      </c>
      <c r="V30" s="177">
        <f t="shared" si="1"/>
        <v>0</v>
      </c>
      <c r="W30" s="177">
        <f t="shared" si="1"/>
        <v>0</v>
      </c>
      <c r="X30" s="177">
        <f t="shared" si="1"/>
        <v>0</v>
      </c>
      <c r="Y30" s="177">
        <f t="shared" si="1"/>
        <v>0</v>
      </c>
      <c r="Z30" s="177">
        <f t="shared" si="1"/>
        <v>0</v>
      </c>
      <c r="AA30" s="177">
        <f t="shared" si="1"/>
        <v>0</v>
      </c>
      <c r="AB30" s="177">
        <f t="shared" si="1"/>
        <v>0</v>
      </c>
      <c r="AC30" s="177">
        <f t="shared" si="1"/>
        <v>0</v>
      </c>
      <c r="AD30" s="177">
        <f t="shared" si="1"/>
        <v>0</v>
      </c>
      <c r="AE30" s="177">
        <f>AE31+AE32+AE33</f>
        <v>0</v>
      </c>
      <c r="AF30" s="177">
        <f t="shared" si="1"/>
        <v>0</v>
      </c>
      <c r="AG30" s="177">
        <f t="shared" si="1"/>
        <v>0</v>
      </c>
      <c r="AH30" s="177">
        <f t="shared" si="1"/>
        <v>0</v>
      </c>
      <c r="AI30" s="177">
        <f t="shared" si="1"/>
        <v>0</v>
      </c>
      <c r="AJ30" s="177">
        <f t="shared" si="1"/>
        <v>0</v>
      </c>
      <c r="AK30" s="177">
        <f t="shared" si="1"/>
        <v>0</v>
      </c>
      <c r="AL30" s="177">
        <f t="shared" si="1"/>
        <v>0</v>
      </c>
      <c r="AM30" s="177">
        <f t="shared" si="1"/>
        <v>0</v>
      </c>
      <c r="AN30" s="177">
        <f t="shared" si="1"/>
        <v>0</v>
      </c>
      <c r="AO30" s="177">
        <f t="shared" si="1"/>
        <v>0</v>
      </c>
      <c r="AP30" s="177">
        <f t="shared" si="1"/>
        <v>0</v>
      </c>
      <c r="AQ30" s="177">
        <f t="shared" si="1"/>
        <v>0</v>
      </c>
      <c r="AR30" s="177">
        <f t="shared" si="1"/>
        <v>0</v>
      </c>
      <c r="AS30" s="177">
        <f t="shared" si="1"/>
        <v>0</v>
      </c>
      <c r="AT30" s="177">
        <f t="shared" si="1"/>
        <v>0</v>
      </c>
      <c r="AU30" s="177">
        <f t="shared" si="1"/>
        <v>0</v>
      </c>
      <c r="AV30" s="177">
        <f t="shared" si="1"/>
        <v>0</v>
      </c>
      <c r="AW30" s="177">
        <f t="shared" si="1"/>
        <v>0</v>
      </c>
      <c r="AX30" s="177">
        <f t="shared" si="1"/>
        <v>0</v>
      </c>
      <c r="AY30" s="177">
        <f t="shared" si="1"/>
        <v>0</v>
      </c>
      <c r="AZ30" s="177">
        <f t="shared" si="1"/>
        <v>0</v>
      </c>
      <c r="BA30" s="177">
        <f t="shared" si="1"/>
        <v>0</v>
      </c>
      <c r="BB30" s="177">
        <f t="shared" si="1"/>
        <v>0</v>
      </c>
      <c r="BC30" s="177">
        <f t="shared" si="1"/>
        <v>0</v>
      </c>
      <c r="BD30" s="177">
        <f t="shared" si="1"/>
        <v>0</v>
      </c>
      <c r="BE30" s="177">
        <f t="shared" si="1"/>
        <v>0</v>
      </c>
      <c r="BF30" s="177">
        <f t="shared" si="1"/>
        <v>0</v>
      </c>
      <c r="BG30" s="177">
        <f t="shared" si="1"/>
        <v>0</v>
      </c>
      <c r="BH30" s="177">
        <f t="shared" si="1"/>
        <v>0</v>
      </c>
      <c r="BI30" s="177">
        <f t="shared" si="1"/>
        <v>0</v>
      </c>
      <c r="BJ30" s="177">
        <f t="shared" si="1"/>
        <v>0</v>
      </c>
      <c r="BK30" s="177">
        <f t="shared" si="1"/>
        <v>0</v>
      </c>
      <c r="BL30" s="177">
        <f t="shared" si="1"/>
        <v>0</v>
      </c>
      <c r="BM30" s="177">
        <f t="shared" si="1"/>
        <v>0</v>
      </c>
      <c r="BN30" s="177">
        <f t="shared" si="1"/>
        <v>0</v>
      </c>
      <c r="BO30" s="177">
        <f>BO31+BO32+BO33</f>
        <v>0</v>
      </c>
      <c r="BP30" s="177">
        <f t="shared" si="1"/>
        <v>0</v>
      </c>
      <c r="BQ30" s="241">
        <v>0</v>
      </c>
      <c r="BR30" s="177">
        <f t="shared" ref="BR30" si="2">BR31</f>
        <v>0</v>
      </c>
      <c r="BS30" s="177" t="s">
        <v>41</v>
      </c>
    </row>
    <row r="31" spans="1:71" ht="31.5">
      <c r="A31" s="163" t="s">
        <v>255</v>
      </c>
      <c r="B31" s="252" t="s">
        <v>1070</v>
      </c>
      <c r="C31" s="173" t="s">
        <v>41</v>
      </c>
      <c r="D31" s="9" t="s">
        <v>41</v>
      </c>
      <c r="E31" s="138">
        <f t="shared" ref="E31" si="3">K31+Q31+W31+AC31</f>
        <v>0</v>
      </c>
      <c r="F31" s="138">
        <f t="shared" ref="F31" si="4">L31+R31+X31+AD31</f>
        <v>0</v>
      </c>
      <c r="G31" s="138">
        <v>0</v>
      </c>
      <c r="H31" s="138">
        <f t="shared" ref="H31" si="5">N31+T31+Z31+AF31</f>
        <v>0</v>
      </c>
      <c r="I31" s="138">
        <v>0</v>
      </c>
      <c r="J31" s="138">
        <f t="shared" ref="J31" si="6">P31+V31+AB31+AH31</f>
        <v>0</v>
      </c>
      <c r="K31" s="138">
        <v>0</v>
      </c>
      <c r="L31" s="138">
        <v>0</v>
      </c>
      <c r="M31" s="138">
        <v>0</v>
      </c>
      <c r="N31" s="138">
        <v>0</v>
      </c>
      <c r="O31" s="138">
        <v>0</v>
      </c>
      <c r="P31" s="138">
        <v>0</v>
      </c>
      <c r="Q31" s="138">
        <v>0</v>
      </c>
      <c r="R31" s="138">
        <v>0</v>
      </c>
      <c r="S31" s="138">
        <v>0</v>
      </c>
      <c r="T31" s="138">
        <v>0</v>
      </c>
      <c r="U31" s="138">
        <v>0</v>
      </c>
      <c r="V31" s="138">
        <v>0</v>
      </c>
      <c r="W31" s="138">
        <v>0</v>
      </c>
      <c r="X31" s="138">
        <v>0</v>
      </c>
      <c r="Y31" s="138">
        <v>0</v>
      </c>
      <c r="Z31" s="138">
        <v>0</v>
      </c>
      <c r="AA31" s="138">
        <v>0</v>
      </c>
      <c r="AB31" s="138">
        <v>0</v>
      </c>
      <c r="AC31" s="138">
        <v>0</v>
      </c>
      <c r="AD31" s="138">
        <v>0</v>
      </c>
      <c r="AE31" s="138">
        <v>0</v>
      </c>
      <c r="AF31" s="138">
        <v>0</v>
      </c>
      <c r="AG31" s="138">
        <v>0</v>
      </c>
      <c r="AH31" s="138">
        <v>0</v>
      </c>
      <c r="AI31" s="138">
        <v>0</v>
      </c>
      <c r="AJ31" s="138">
        <v>0</v>
      </c>
      <c r="AK31" s="138">
        <v>0</v>
      </c>
      <c r="AL31" s="138">
        <v>0</v>
      </c>
      <c r="AM31" s="138">
        <v>0</v>
      </c>
      <c r="AN31" s="138">
        <v>0</v>
      </c>
      <c r="AO31" s="138">
        <v>0</v>
      </c>
      <c r="AP31" s="138">
        <v>0</v>
      </c>
      <c r="AQ31" s="138">
        <v>0</v>
      </c>
      <c r="AR31" s="138">
        <v>0</v>
      </c>
      <c r="AS31" s="138">
        <v>0</v>
      </c>
      <c r="AT31" s="138">
        <v>0</v>
      </c>
      <c r="AU31" s="138">
        <v>0</v>
      </c>
      <c r="AV31" s="138">
        <v>0</v>
      </c>
      <c r="AW31" s="138">
        <v>0</v>
      </c>
      <c r="AX31" s="138">
        <v>0</v>
      </c>
      <c r="AY31" s="138">
        <v>0</v>
      </c>
      <c r="AZ31" s="138">
        <v>0</v>
      </c>
      <c r="BA31" s="138">
        <v>0</v>
      </c>
      <c r="BB31" s="138">
        <v>0</v>
      </c>
      <c r="BC31" s="138">
        <v>0</v>
      </c>
      <c r="BD31" s="138">
        <v>0</v>
      </c>
      <c r="BE31" s="138">
        <v>0</v>
      </c>
      <c r="BF31" s="138">
        <v>0</v>
      </c>
      <c r="BG31" s="138">
        <v>0</v>
      </c>
      <c r="BH31" s="138">
        <v>0</v>
      </c>
      <c r="BI31" s="138">
        <v>0</v>
      </c>
      <c r="BJ31" s="138">
        <v>0</v>
      </c>
      <c r="BK31" s="138">
        <v>0</v>
      </c>
      <c r="BL31" s="138">
        <v>0</v>
      </c>
      <c r="BM31" s="138">
        <v>0</v>
      </c>
      <c r="BN31" s="138">
        <v>0</v>
      </c>
      <c r="BO31" s="138">
        <v>0</v>
      </c>
      <c r="BP31" s="138">
        <f t="shared" ref="BP31" si="7">BV31+CB31+CH31+CN31</f>
        <v>0</v>
      </c>
      <c r="BQ31" s="241">
        <v>0</v>
      </c>
      <c r="BR31" s="241">
        <v>0</v>
      </c>
      <c r="BS31" s="174" t="s">
        <v>41</v>
      </c>
    </row>
    <row r="32" spans="1:71">
      <c r="A32" s="253" t="s">
        <v>1071</v>
      </c>
      <c r="B32" s="254" t="s">
        <v>1072</v>
      </c>
      <c r="C32" s="174" t="s">
        <v>41</v>
      </c>
      <c r="D32" s="9" t="s">
        <v>41</v>
      </c>
      <c r="E32" s="138">
        <f t="shared" ref="E32:E33" si="8">K32+Q32+W32+AC32</f>
        <v>0</v>
      </c>
      <c r="F32" s="138">
        <f t="shared" ref="F32:F33" si="9">L32+R32+X32+AD32</f>
        <v>0</v>
      </c>
      <c r="G32" s="138">
        <v>0</v>
      </c>
      <c r="H32" s="138">
        <f t="shared" ref="H32:H33" si="10">N32+T32+Z32+AF32</f>
        <v>0</v>
      </c>
      <c r="I32" s="138">
        <v>0</v>
      </c>
      <c r="J32" s="138">
        <f t="shared" ref="J32:J33" si="11">P32+V32+AB32+AH32</f>
        <v>0</v>
      </c>
      <c r="K32" s="138">
        <v>0</v>
      </c>
      <c r="L32" s="138">
        <v>0</v>
      </c>
      <c r="M32" s="138">
        <v>0</v>
      </c>
      <c r="N32" s="138">
        <v>0</v>
      </c>
      <c r="O32" s="138">
        <v>0</v>
      </c>
      <c r="P32" s="138">
        <v>0</v>
      </c>
      <c r="Q32" s="138">
        <v>0</v>
      </c>
      <c r="R32" s="138">
        <v>0</v>
      </c>
      <c r="S32" s="138">
        <v>0</v>
      </c>
      <c r="T32" s="138">
        <v>0</v>
      </c>
      <c r="U32" s="138">
        <v>0</v>
      </c>
      <c r="V32" s="138">
        <v>0</v>
      </c>
      <c r="W32" s="138">
        <v>0</v>
      </c>
      <c r="X32" s="138">
        <v>0</v>
      </c>
      <c r="Y32" s="138">
        <v>0</v>
      </c>
      <c r="Z32" s="138">
        <v>0</v>
      </c>
      <c r="AA32" s="138">
        <v>0</v>
      </c>
      <c r="AB32" s="138">
        <v>0</v>
      </c>
      <c r="AC32" s="138">
        <v>0</v>
      </c>
      <c r="AD32" s="138">
        <v>0</v>
      </c>
      <c r="AE32" s="138">
        <v>0</v>
      </c>
      <c r="AF32" s="138">
        <v>0</v>
      </c>
      <c r="AG32" s="138">
        <v>0</v>
      </c>
      <c r="AH32" s="138">
        <v>0</v>
      </c>
      <c r="AI32" s="138">
        <v>0</v>
      </c>
      <c r="AJ32" s="138">
        <v>0</v>
      </c>
      <c r="AK32" s="138">
        <v>0</v>
      </c>
      <c r="AL32" s="138">
        <v>0</v>
      </c>
      <c r="AM32" s="138">
        <v>0</v>
      </c>
      <c r="AN32" s="138">
        <v>0</v>
      </c>
      <c r="AO32" s="138">
        <v>0</v>
      </c>
      <c r="AP32" s="138">
        <v>0</v>
      </c>
      <c r="AQ32" s="138">
        <v>0</v>
      </c>
      <c r="AR32" s="138">
        <v>0</v>
      </c>
      <c r="AS32" s="138">
        <v>0</v>
      </c>
      <c r="AT32" s="138">
        <v>0</v>
      </c>
      <c r="AU32" s="138">
        <v>0</v>
      </c>
      <c r="AV32" s="138">
        <v>0</v>
      </c>
      <c r="AW32" s="138">
        <v>0</v>
      </c>
      <c r="AX32" s="138">
        <v>0</v>
      </c>
      <c r="AY32" s="138">
        <v>0</v>
      </c>
      <c r="AZ32" s="138">
        <v>0</v>
      </c>
      <c r="BA32" s="138">
        <v>0</v>
      </c>
      <c r="BB32" s="138">
        <v>0</v>
      </c>
      <c r="BC32" s="138">
        <v>0</v>
      </c>
      <c r="BD32" s="138">
        <v>0</v>
      </c>
      <c r="BE32" s="138">
        <v>0</v>
      </c>
      <c r="BF32" s="138">
        <v>0</v>
      </c>
      <c r="BG32" s="138">
        <v>0</v>
      </c>
      <c r="BH32" s="138">
        <v>0</v>
      </c>
      <c r="BI32" s="138">
        <v>0</v>
      </c>
      <c r="BJ32" s="138">
        <v>0</v>
      </c>
      <c r="BK32" s="138">
        <v>0</v>
      </c>
      <c r="BL32" s="138">
        <v>0</v>
      </c>
      <c r="BM32" s="138">
        <v>0</v>
      </c>
      <c r="BN32" s="138">
        <v>0</v>
      </c>
      <c r="BO32" s="138">
        <v>0</v>
      </c>
      <c r="BP32" s="138">
        <f t="shared" ref="BP32:BP33" si="12">BV32+CB32+CH32+CN32</f>
        <v>0</v>
      </c>
      <c r="BQ32" s="241">
        <v>0</v>
      </c>
      <c r="BR32" s="241">
        <v>0</v>
      </c>
      <c r="BS32" s="174" t="s">
        <v>41</v>
      </c>
    </row>
    <row r="33" spans="1:71" ht="47.25">
      <c r="A33" s="256" t="s">
        <v>1075</v>
      </c>
      <c r="B33" s="255" t="s">
        <v>1073</v>
      </c>
      <c r="C33" s="174" t="s">
        <v>1074</v>
      </c>
      <c r="D33" s="9" t="s">
        <v>41</v>
      </c>
      <c r="E33" s="138">
        <f t="shared" si="8"/>
        <v>0</v>
      </c>
      <c r="F33" s="138">
        <f t="shared" si="9"/>
        <v>0</v>
      </c>
      <c r="G33" s="138">
        <v>0</v>
      </c>
      <c r="H33" s="138">
        <f t="shared" si="10"/>
        <v>0</v>
      </c>
      <c r="I33" s="138">
        <v>0</v>
      </c>
      <c r="J33" s="138">
        <f t="shared" si="11"/>
        <v>0</v>
      </c>
      <c r="K33" s="138">
        <v>0</v>
      </c>
      <c r="L33" s="138">
        <v>0</v>
      </c>
      <c r="M33" s="138">
        <v>0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138">
        <v>0</v>
      </c>
      <c r="Z33" s="138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138">
        <v>0</v>
      </c>
      <c r="AM33" s="138">
        <v>0</v>
      </c>
      <c r="AN33" s="138">
        <v>0</v>
      </c>
      <c r="AO33" s="138">
        <v>0</v>
      </c>
      <c r="AP33" s="138">
        <v>0</v>
      </c>
      <c r="AQ33" s="138">
        <v>0</v>
      </c>
      <c r="AR33" s="138">
        <v>0</v>
      </c>
      <c r="AS33" s="138">
        <v>0</v>
      </c>
      <c r="AT33" s="138">
        <v>0</v>
      </c>
      <c r="AU33" s="138">
        <v>0</v>
      </c>
      <c r="AV33" s="138">
        <v>0</v>
      </c>
      <c r="AW33" s="138">
        <v>0</v>
      </c>
      <c r="AX33" s="138">
        <v>0</v>
      </c>
      <c r="AY33" s="138">
        <v>0</v>
      </c>
      <c r="AZ33" s="138">
        <v>0</v>
      </c>
      <c r="BA33" s="138">
        <v>0</v>
      </c>
      <c r="BB33" s="138">
        <v>0</v>
      </c>
      <c r="BC33" s="138">
        <v>0</v>
      </c>
      <c r="BD33" s="138">
        <v>0</v>
      </c>
      <c r="BE33" s="138">
        <v>0</v>
      </c>
      <c r="BF33" s="138">
        <v>0</v>
      </c>
      <c r="BG33" s="138">
        <v>0</v>
      </c>
      <c r="BH33" s="138">
        <v>0</v>
      </c>
      <c r="BI33" s="138">
        <v>0</v>
      </c>
      <c r="BJ33" s="138">
        <v>0</v>
      </c>
      <c r="BK33" s="138">
        <v>0</v>
      </c>
      <c r="BL33" s="138">
        <v>0</v>
      </c>
      <c r="BM33" s="138">
        <v>0</v>
      </c>
      <c r="BN33" s="138">
        <v>0</v>
      </c>
      <c r="BO33" s="138">
        <v>0</v>
      </c>
      <c r="BP33" s="138">
        <f t="shared" si="12"/>
        <v>0</v>
      </c>
      <c r="BQ33" s="241">
        <v>0</v>
      </c>
      <c r="BR33" s="241">
        <v>0</v>
      </c>
      <c r="BS33" s="174" t="s">
        <v>41</v>
      </c>
    </row>
  </sheetData>
  <customSheetViews>
    <customSheetView guid="{7DEB5728-2FB9-407E-AD51-935C096482A6}" scale="55" printArea="1" showAutoFilter="1" hiddenRows="1" topLeftCell="AV25">
      <selection activeCell="BM561" sqref="BM561"/>
      <rowBreaks count="1" manualBreakCount="1">
        <brk id="62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1"/>
      <headerFooter alignWithMargins="0"/>
      <autoFilter ref="A25:CT647" xr:uid="{8DBC4CFC-872E-42EA-8AC7-D7774937CBE0}"/>
    </customSheetView>
    <customSheetView guid="{8F1D26EC-2A17-448C-B03E-3E3FACB015C6}" scale="70" showAutoFilter="1" topLeftCell="A16">
      <pane xSplit="3" ySplit="18" topLeftCell="D34" activePane="bottomRight" state="frozen"/>
      <selection pane="bottomRight" activeCell="D635" sqref="D635"/>
      <rowBreaks count="1" manualBreakCount="1">
        <brk id="73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2"/>
      <headerFooter alignWithMargins="0"/>
      <autoFilter ref="A26:CT699" xr:uid="{81D826DA-3C77-482A-9FD2-4F3AAE872FB4}"/>
    </customSheetView>
    <customSheetView guid="{86ABB103-B007-4CE7-BE9F-F4EED57FA42A}" scale="70" printArea="1" showAutoFilter="1" hiddenRows="1" topLeftCell="H1">
      <selection activeCell="A8" sqref="A8:BS8"/>
      <rowBreaks count="1" manualBreakCount="1">
        <brk id="68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3"/>
      <headerFooter alignWithMargins="0"/>
      <autoFilter ref="A26:CT638" xr:uid="{D3DE7CF2-F4BA-4F59-8A58-F3FA7FAB4C02}"/>
    </customSheetView>
    <customSheetView guid="{2B944529-4431-4AE3-A585-21D645644E2B}" scale="55" showAutoFilter="1" topLeftCell="A20">
      <pane xSplit="3" ySplit="13" topLeftCell="D34" activePane="bottomRight" state="frozen"/>
      <selection pane="bottomRight" activeCell="BM27" sqref="BM27"/>
      <rowBreaks count="1" manualBreakCount="1">
        <brk id="71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4"/>
      <headerFooter alignWithMargins="0"/>
      <autoFilter ref="A26:CT638" xr:uid="{4E474FDF-FFB8-4402-B00A-851B8F70F87A}"/>
    </customSheetView>
    <customSheetView guid="{BC4BEA76-2C25-43DA-92FE-F6396D174A29}" scale="55" printArea="1" showAutoFilter="1" hiddenRows="1" topLeftCell="A21">
      <pane xSplit="3" ySplit="11" topLeftCell="Y33" activePane="bottomRight" state="frozen"/>
      <selection pane="bottomRight" activeCell="BE732" sqref="BE732"/>
      <rowBreaks count="2" manualBreakCount="2">
        <brk id="83" max="55" man="1"/>
        <brk id="172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5"/>
      <headerFooter alignWithMargins="0"/>
      <autoFilter ref="A25:BI717" xr:uid="{64F28F12-BB69-434D-A615-FFBB37D42C94}"/>
    </customSheetView>
    <customSheetView guid="{68608AB4-99AC-4E4C-A27D-0DD29BE6EC94}" scale="69" showPageBreaks="1" printArea="1" showAutoFilter="1" view="pageBreakPreview" topLeftCell="A13">
      <pane xSplit="2" ySplit="10" topLeftCell="C23" activePane="bottomRight" state="frozen"/>
      <selection pane="bottomRight" activeCell="E306" sqref="E306"/>
      <pageMargins left="0.35433070866141736" right="0.19685039370078741" top="0.19685039370078741" bottom="0.19685039370078741" header="0.51181102362204722" footer="0.51181102362204722"/>
      <pageSetup paperSize="8" scale="48" fitToWidth="0" fitToHeight="0" orientation="landscape" r:id="rId6"/>
      <headerFooter alignWithMargins="0"/>
      <autoFilter ref="A21:BD634" xr:uid="{943095FB-6080-4E2E-8857-1E33FB2E0596}"/>
    </customSheetView>
    <customSheetView guid="{74CE0FEA-305F-4C35-BF60-A17DA60785C5}" scale="69" showPageBreaks="1" printArea="1" showAutoFilter="1" view="pageBreakPreview" topLeftCell="A15">
      <pane xSplit="2" ySplit="8" topLeftCell="Y404" activePane="bottomRight" state="frozen"/>
      <selection pane="bottomRight" activeCell="C15" sqref="C1:C1048576"/>
      <pageMargins left="0.35433070866141736" right="0.19685039370078741" top="0.19685039370078741" bottom="0.19685039370078741" header="0.51181102362204722" footer="0.51181102362204722"/>
      <pageSetup paperSize="8" scale="48" fitToWidth="0" fitToHeight="0" orientation="landscape" r:id="rId7"/>
      <headerFooter alignWithMargins="0"/>
      <autoFilter ref="A21:BD477" xr:uid="{22F6C730-EFC5-4BF0-B1D8-7480FA5FF31C}"/>
    </customSheetView>
    <customSheetView guid="{D8D3CB24-28FF-45A0-9EF1-8CE95ADC0FB4}" scale="55" showAutoFilter="1" topLeftCell="A20">
      <pane xSplit="3" ySplit="13" topLeftCell="D34" activePane="bottomRight" state="frozen"/>
      <selection pane="bottomRight" activeCell="BM27" sqref="BM27"/>
      <rowBreaks count="1" manualBreakCount="1">
        <brk id="71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8"/>
      <headerFooter alignWithMargins="0"/>
      <autoFilter ref="A26:CT639" xr:uid="{09A8F108-8FA5-4312-91B5-47E5807B8F5F}"/>
    </customSheetView>
    <customSheetView guid="{14462373-8022-4232-9A5A-0293BFE95EF6}" scale="70" printArea="1" showAutoFilter="1" hiddenRows="1" topLeftCell="L1">
      <selection activeCell="BP430" sqref="BP430"/>
      <rowBreaks count="1" manualBreakCount="1">
        <brk id="68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9"/>
      <headerFooter alignWithMargins="0"/>
      <autoFilter ref="A26:CT638" xr:uid="{D1362FC5-160C-4306-8C47-E4A93B84108B}"/>
    </customSheetView>
    <customSheetView guid="{A7B02568-F1C7-42ED-9B48-AABC97950C38}" scale="70" printArea="1" showAutoFilter="1" hiddenRows="1" topLeftCell="A16">
      <pane xSplit="3" ySplit="11" topLeftCell="BG105" activePane="bottomRight" state="frozen"/>
      <selection pane="bottomRight" activeCell="BP113" sqref="BP113"/>
      <rowBreaks count="1" manualBreakCount="1">
        <brk id="80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10"/>
      <headerFooter alignWithMargins="0"/>
      <autoFilter ref="A25:CT733" xr:uid="{1AAD0E37-C445-47CC-AC11-406C87D98A48}"/>
    </customSheetView>
    <customSheetView guid="{3902BEF4-66C6-44A2-871B-914527DC583C}" scale="70" showAutoFilter="1" hiddenRows="1" topLeftCell="A17">
      <pane xSplit="3" ySplit="15" topLeftCell="AG216" activePane="bottomRight" state="frozen"/>
      <selection pane="bottomRight" activeCell="A230" sqref="A230:XFD230"/>
      <rowBreaks count="1" manualBreakCount="1">
        <brk id="77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11"/>
      <headerFooter alignWithMargins="0"/>
      <autoFilter ref="A25:CT828" xr:uid="{85325D06-FAA2-4F40-AB48-C999440E6C6F}"/>
    </customSheetView>
    <customSheetView guid="{331B88AC-E2A5-46CF-A00A-B330F6581491}" scale="70" showAutoFilter="1" hiddenRows="1" topLeftCell="A17">
      <pane xSplit="3" ySplit="32" topLeftCell="AU49" activePane="bottomRight" state="frozen"/>
      <selection pane="bottomRight" activeCell="D27" sqref="D27:BL48"/>
      <rowBreaks count="1" manualBreakCount="1">
        <brk id="93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12"/>
      <headerFooter alignWithMargins="0"/>
      <autoFilter ref="A25:CT844" xr:uid="{AE11A564-9956-41AB-8CA7-B3EA2805314C}"/>
    </customSheetView>
    <customSheetView guid="{48A60FB0-9A73-41A3-99DB-17520660C91A}" scale="70" printArea="1" showAutoFilter="1" hiddenRows="1" topLeftCell="A17">
      <pane xSplit="3" ySplit="32" topLeftCell="AU49" activePane="bottomRight" state="frozen"/>
      <selection pane="bottomRight" activeCell="D27" sqref="D27:BL48"/>
      <rowBreaks count="1" manualBreakCount="1">
        <brk id="93" max="55" man="1"/>
      </rowBreaks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13"/>
      <headerFooter alignWithMargins="0"/>
      <autoFilter ref="A25:CT844" xr:uid="{878520CD-D29F-47DC-887D-19FAC9D815A8}"/>
    </customSheetView>
    <customSheetView guid="{DAC231B9-ECB4-49BA-ACD3-68C6025473BB}" scale="70" showAutoFilter="1" hiddenRows="1" topLeftCell="A17">
      <pane xSplit="3" ySplit="31" topLeftCell="BM232" activePane="bottomRight" state="frozen"/>
      <selection pane="bottomRight" activeCell="A245" sqref="A245:XFD245"/>
      <pageMargins left="0.35433070866141736" right="0.19685039370078741" top="0.19685039370078741" bottom="0.19685039370078741" header="0.51181102362204722" footer="0.51181102362204722"/>
      <pageSetup paperSize="8" scale="22" fitToWidth="0" fitToHeight="0" orientation="landscape" r:id="rId14"/>
      <headerFooter alignWithMargins="0"/>
      <autoFilter ref="A25:CT1066" xr:uid="{D4B7C710-0222-4AE3-A895-D5C209C7FEDE}"/>
    </customSheetView>
  </customSheetViews>
  <mergeCells count="29">
    <mergeCell ref="K23:P23"/>
    <mergeCell ref="E23:J23"/>
    <mergeCell ref="AO23:AT23"/>
    <mergeCell ref="BM20:BR23"/>
    <mergeCell ref="AC23:AH23"/>
    <mergeCell ref="W23:AB23"/>
    <mergeCell ref="Q23:V23"/>
    <mergeCell ref="A4:BS4"/>
    <mergeCell ref="A7:BS7"/>
    <mergeCell ref="A10:BS10"/>
    <mergeCell ref="A20:A24"/>
    <mergeCell ref="B20:B24"/>
    <mergeCell ref="C20:C24"/>
    <mergeCell ref="BS20:BS24"/>
    <mergeCell ref="D20:D24"/>
    <mergeCell ref="AI23:AN23"/>
    <mergeCell ref="AI22:BL22"/>
    <mergeCell ref="A5:BS5"/>
    <mergeCell ref="A8:BS8"/>
    <mergeCell ref="A12:BS12"/>
    <mergeCell ref="BG23:BL23"/>
    <mergeCell ref="BA23:BF23"/>
    <mergeCell ref="AU23:AZ23"/>
    <mergeCell ref="A13:BS13"/>
    <mergeCell ref="A15:BS15"/>
    <mergeCell ref="A16:BS16"/>
    <mergeCell ref="E22:AH22"/>
    <mergeCell ref="E20:BL21"/>
    <mergeCell ref="C19:D19"/>
  </mergeCells>
  <phoneticPr fontId="98" type="noConversion"/>
  <pageMargins left="0.35433070866141736" right="0.19685039370078741" top="0.19685039370078741" bottom="0.19685039370078741" header="0.51181102362204722" footer="0.51181102362204722"/>
  <pageSetup paperSize="8" scale="22" fitToWidth="0" fitToHeight="0" orientation="landscape" r:id="rId1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outlinePr summaryBelow="0"/>
    <pageSetUpPr autoPageBreaks="0"/>
  </sheetPr>
  <dimension ref="A1:CD33"/>
  <sheetViews>
    <sheetView topLeftCell="A13" zoomScale="60" zoomScaleNormal="60" workbookViewId="0">
      <selection activeCell="AD30" sqref="AD30"/>
    </sheetView>
  </sheetViews>
  <sheetFormatPr defaultColWidth="9" defaultRowHeight="15.75"/>
  <cols>
    <col min="1" max="1" width="14.875" style="2" customWidth="1"/>
    <col min="2" max="2" width="57" style="8" customWidth="1"/>
    <col min="3" max="3" width="23.25" style="2" customWidth="1"/>
    <col min="4" max="4" width="14.875" style="2" customWidth="1"/>
    <col min="5" max="9" width="11.75" style="2" customWidth="1"/>
    <col min="10" max="10" width="13.625" style="2" customWidth="1"/>
    <col min="11" max="11" width="14.25" style="2" customWidth="1"/>
    <col min="12" max="29" width="11.75" style="2" customWidth="1"/>
    <col min="30" max="46" width="12" style="2" customWidth="1"/>
    <col min="47" max="47" width="13.5" style="2" bestFit="1" customWidth="1"/>
    <col min="48" max="48" width="19.5" style="2" bestFit="1" customWidth="1"/>
    <col min="49" max="50" width="13.5" style="2" bestFit="1" customWidth="1"/>
    <col min="51" max="55" width="12" style="2" customWidth="1"/>
    <col min="56" max="60" width="9" style="2"/>
    <col min="61" max="61" width="9" style="2" customWidth="1"/>
    <col min="62" max="16384" width="9" style="2"/>
  </cols>
  <sheetData>
    <row r="1" spans="1:82" s="11" customFormat="1">
      <c r="B1" s="37"/>
      <c r="BC1" s="97" t="s">
        <v>34</v>
      </c>
    </row>
    <row r="2" spans="1:82" s="11" customFormat="1">
      <c r="B2" s="37"/>
      <c r="BC2" s="13" t="s">
        <v>2</v>
      </c>
    </row>
    <row r="3" spans="1:82" s="11" customFormat="1">
      <c r="B3" s="37"/>
      <c r="BC3" s="13" t="s">
        <v>59</v>
      </c>
    </row>
    <row r="4" spans="1:82" s="11" customFormat="1">
      <c r="A4" s="272" t="s">
        <v>77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272"/>
      <c r="AG4" s="272"/>
      <c r="AH4" s="272"/>
      <c r="AI4" s="272"/>
      <c r="AJ4" s="272"/>
      <c r="AK4" s="272"/>
      <c r="AL4" s="272"/>
      <c r="AM4" s="272"/>
      <c r="AN4" s="272"/>
      <c r="AO4" s="272"/>
      <c r="AP4" s="272"/>
      <c r="AQ4" s="272"/>
      <c r="AR4" s="272"/>
      <c r="AS4" s="272"/>
      <c r="AT4" s="272"/>
      <c r="AU4" s="272"/>
      <c r="AV4" s="272"/>
      <c r="AW4" s="272"/>
      <c r="AX4" s="272"/>
      <c r="AY4" s="272"/>
      <c r="AZ4" s="272"/>
      <c r="BA4" s="272"/>
      <c r="BB4" s="272"/>
      <c r="BC4" s="27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</row>
    <row r="5" spans="1:82" s="11" customFormat="1" ht="18.75" customHeight="1">
      <c r="A5" s="271" t="s">
        <v>1086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1"/>
      <c r="BB5" s="271"/>
      <c r="BC5" s="271"/>
    </row>
    <row r="6" spans="1:82" s="11" customFormat="1" ht="18.75" customHeight="1">
      <c r="A6" s="122"/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</row>
    <row r="7" spans="1:82" s="11" customFormat="1">
      <c r="A7" s="269" t="s">
        <v>1045</v>
      </c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69"/>
      <c r="X7" s="269"/>
      <c r="Y7" s="269"/>
      <c r="Z7" s="269"/>
      <c r="AA7" s="269"/>
      <c r="AB7" s="269"/>
      <c r="AC7" s="269"/>
      <c r="AD7" s="269"/>
      <c r="AE7" s="269"/>
      <c r="AF7" s="269"/>
      <c r="AG7" s="269"/>
      <c r="AH7" s="269"/>
      <c r="AI7" s="269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69"/>
      <c r="AU7" s="269"/>
      <c r="AV7" s="269"/>
      <c r="AW7" s="269"/>
      <c r="AX7" s="269"/>
      <c r="AY7" s="269"/>
      <c r="AZ7" s="269"/>
      <c r="BA7" s="269"/>
      <c r="BB7" s="269"/>
      <c r="BC7" s="269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</row>
    <row r="8" spans="1:82" s="11" customFormat="1">
      <c r="A8" s="339" t="s">
        <v>78</v>
      </c>
      <c r="B8" s="339"/>
      <c r="C8" s="339"/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39"/>
      <c r="AA8" s="339"/>
      <c r="AB8" s="339"/>
      <c r="AC8" s="339"/>
      <c r="AD8" s="339"/>
      <c r="AE8" s="339"/>
      <c r="AF8" s="339"/>
      <c r="AG8" s="339"/>
      <c r="AH8" s="339"/>
      <c r="AI8" s="339"/>
      <c r="AJ8" s="339"/>
      <c r="AK8" s="339"/>
      <c r="AL8" s="339"/>
      <c r="AM8" s="339"/>
      <c r="AN8" s="339"/>
      <c r="AO8" s="339"/>
      <c r="AP8" s="339"/>
      <c r="AQ8" s="339"/>
      <c r="AR8" s="339"/>
      <c r="AS8" s="339"/>
      <c r="AT8" s="339"/>
      <c r="AU8" s="339"/>
      <c r="AV8" s="339"/>
      <c r="AW8" s="339"/>
      <c r="AX8" s="339"/>
      <c r="AY8" s="339"/>
      <c r="AZ8" s="339"/>
      <c r="BA8" s="339"/>
      <c r="BB8" s="339"/>
      <c r="BC8" s="339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</row>
    <row r="9" spans="1:82" s="11" customFormat="1">
      <c r="A9" s="2"/>
      <c r="B9" s="8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</row>
    <row r="10" spans="1:82" s="11" customFormat="1">
      <c r="A10" s="272" t="s">
        <v>1085</v>
      </c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  <c r="AM10" s="272"/>
      <c r="AN10" s="272"/>
      <c r="AO10" s="272"/>
      <c r="AP10" s="272"/>
      <c r="AQ10" s="272"/>
      <c r="AR10" s="272"/>
      <c r="AS10" s="272"/>
      <c r="AT10" s="272"/>
      <c r="AU10" s="272"/>
      <c r="AV10" s="272"/>
      <c r="AW10" s="272"/>
      <c r="AX10" s="272"/>
      <c r="AY10" s="272"/>
      <c r="AZ10" s="272"/>
      <c r="BA10" s="272"/>
      <c r="BB10" s="272"/>
      <c r="BC10" s="27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</row>
    <row r="11" spans="1:82" s="11" customFormat="1">
      <c r="A11" s="123"/>
      <c r="B11" s="127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</row>
    <row r="12" spans="1:82" s="11" customFormat="1">
      <c r="A12" s="272" t="s">
        <v>1061</v>
      </c>
      <c r="B12" s="272"/>
      <c r="C12" s="272"/>
      <c r="D12" s="272"/>
      <c r="E12" s="272"/>
      <c r="F12" s="272"/>
      <c r="G12" s="272"/>
      <c r="H12" s="272"/>
      <c r="I12" s="272"/>
      <c r="J12" s="272"/>
      <c r="K12" s="272"/>
      <c r="L12" s="272"/>
      <c r="M12" s="272"/>
      <c r="N12" s="272"/>
      <c r="O12" s="272"/>
      <c r="P12" s="272"/>
      <c r="Q12" s="272"/>
      <c r="R12" s="272"/>
      <c r="S12" s="272"/>
      <c r="T12" s="272"/>
      <c r="U12" s="272"/>
      <c r="V12" s="272"/>
      <c r="W12" s="272"/>
      <c r="X12" s="272"/>
      <c r="Y12" s="272"/>
      <c r="Z12" s="272"/>
      <c r="AA12" s="272"/>
      <c r="AB12" s="272"/>
      <c r="AC12" s="272"/>
      <c r="AD12" s="272"/>
      <c r="AE12" s="272"/>
      <c r="AF12" s="272"/>
      <c r="AG12" s="272"/>
      <c r="AH12" s="272"/>
      <c r="AI12" s="272"/>
      <c r="AJ12" s="272"/>
      <c r="AK12" s="272"/>
      <c r="AL12" s="272"/>
      <c r="AM12" s="272"/>
      <c r="AN12" s="272"/>
      <c r="AO12" s="272"/>
      <c r="AP12" s="272"/>
      <c r="AQ12" s="272"/>
      <c r="AR12" s="272"/>
      <c r="AS12" s="272"/>
      <c r="AT12" s="272"/>
      <c r="AU12" s="272"/>
      <c r="AV12" s="272"/>
      <c r="AW12" s="272"/>
      <c r="AX12" s="272"/>
      <c r="AY12" s="272"/>
      <c r="AZ12" s="272"/>
      <c r="BA12" s="272"/>
      <c r="BB12" s="272"/>
      <c r="BC12" s="27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</row>
    <row r="13" spans="1:82" s="11" customFormat="1">
      <c r="A13" s="272" t="s">
        <v>439</v>
      </c>
      <c r="B13" s="272"/>
      <c r="C13" s="272"/>
      <c r="D13" s="272"/>
      <c r="E13" s="272"/>
      <c r="F13" s="272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72"/>
      <c r="S13" s="272"/>
      <c r="T13" s="272"/>
      <c r="U13" s="272"/>
      <c r="V13" s="272"/>
      <c r="W13" s="272"/>
      <c r="X13" s="272"/>
      <c r="Y13" s="272"/>
      <c r="Z13" s="272"/>
      <c r="AA13" s="272"/>
      <c r="AB13" s="272"/>
      <c r="AC13" s="272"/>
      <c r="AD13" s="272"/>
      <c r="AE13" s="272"/>
      <c r="AF13" s="272"/>
      <c r="AG13" s="272"/>
      <c r="AH13" s="272"/>
      <c r="AI13" s="272"/>
      <c r="AJ13" s="272"/>
      <c r="AK13" s="272"/>
      <c r="AL13" s="272"/>
      <c r="AM13" s="272"/>
      <c r="AN13" s="272"/>
      <c r="AO13" s="272"/>
      <c r="AP13" s="272"/>
      <c r="AQ13" s="272"/>
      <c r="AR13" s="272"/>
      <c r="AS13" s="272"/>
      <c r="AT13" s="272"/>
      <c r="AU13" s="272"/>
      <c r="AV13" s="272"/>
      <c r="AW13" s="272"/>
      <c r="AX13" s="272"/>
      <c r="AY13" s="272"/>
      <c r="AZ13" s="272"/>
      <c r="BA13" s="272"/>
      <c r="BB13" s="272"/>
      <c r="BC13" s="27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</row>
    <row r="14" spans="1:82" s="7" customFormat="1">
      <c r="A14" s="335"/>
      <c r="B14" s="335"/>
      <c r="C14" s="335"/>
      <c r="D14" s="335"/>
      <c r="E14" s="335"/>
      <c r="F14" s="335"/>
      <c r="G14" s="335"/>
      <c r="H14" s="335"/>
      <c r="I14" s="335"/>
      <c r="J14" s="335"/>
      <c r="K14" s="335"/>
      <c r="L14" s="335"/>
      <c r="M14" s="335"/>
      <c r="N14" s="335"/>
      <c r="O14" s="335"/>
      <c r="P14" s="335"/>
      <c r="Q14" s="335"/>
      <c r="R14" s="335"/>
      <c r="S14" s="335"/>
      <c r="T14" s="335"/>
      <c r="U14" s="335"/>
      <c r="V14" s="335"/>
      <c r="W14" s="335"/>
      <c r="X14" s="335"/>
      <c r="Y14" s="335"/>
      <c r="Z14" s="335"/>
      <c r="AA14" s="335"/>
      <c r="AB14" s="335"/>
      <c r="AC14" s="335"/>
      <c r="AD14" s="335"/>
      <c r="AE14" s="335"/>
      <c r="AF14" s="335"/>
      <c r="AG14" s="335"/>
      <c r="AH14" s="335"/>
      <c r="AI14" s="335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</row>
    <row r="15" spans="1:82" s="7" customFormat="1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</row>
    <row r="16" spans="1:82" s="7" customFormat="1">
      <c r="A16" s="130"/>
      <c r="B16" s="130"/>
      <c r="C16" s="130"/>
      <c r="D16" s="130"/>
      <c r="E16" s="89"/>
      <c r="F16" s="130"/>
      <c r="G16" s="130"/>
      <c r="H16" s="130"/>
      <c r="I16" s="130"/>
      <c r="J16" s="89"/>
      <c r="K16" s="130"/>
      <c r="L16" s="130"/>
      <c r="M16" s="130"/>
      <c r="N16" s="130"/>
      <c r="O16" s="89"/>
      <c r="P16" s="130"/>
      <c r="Q16" s="130"/>
      <c r="R16" s="130"/>
      <c r="S16" s="130"/>
      <c r="T16" s="89"/>
      <c r="U16" s="130"/>
      <c r="V16" s="130"/>
      <c r="W16" s="130"/>
      <c r="X16" s="130"/>
      <c r="Y16" s="89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</row>
    <row r="17" spans="1:55" s="7" customFormat="1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</row>
    <row r="18" spans="1:55" s="47" customFormat="1">
      <c r="A18" s="90"/>
      <c r="B18" s="90"/>
      <c r="C18" s="90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157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  <c r="BA18" s="91"/>
      <c r="BB18" s="91"/>
      <c r="BC18" s="91"/>
    </row>
    <row r="19" spans="1:55" s="47" customFormat="1">
      <c r="A19" s="90"/>
      <c r="B19" s="90"/>
      <c r="C19" s="90"/>
      <c r="D19" s="92"/>
      <c r="E19" s="92"/>
      <c r="F19" s="92"/>
      <c r="G19" s="92"/>
      <c r="H19" s="92"/>
      <c r="I19" s="92"/>
      <c r="J19" s="120"/>
      <c r="K19" s="120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106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</row>
    <row r="20" spans="1:55" s="47" customFormat="1" ht="49.5" customHeight="1">
      <c r="A20" s="90"/>
      <c r="B20" s="90"/>
      <c r="C20" s="90"/>
      <c r="D20" s="93"/>
      <c r="E20" s="93"/>
      <c r="F20" s="93"/>
      <c r="G20" s="94"/>
      <c r="H20" s="93"/>
      <c r="I20" s="93"/>
      <c r="J20" s="96"/>
      <c r="K20" s="96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5"/>
      <c r="AH20" s="95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</row>
    <row r="21" spans="1:55" ht="30.75" customHeight="1">
      <c r="A21" s="268" t="s">
        <v>131</v>
      </c>
      <c r="B21" s="268" t="s">
        <v>14</v>
      </c>
      <c r="C21" s="336" t="s">
        <v>39</v>
      </c>
      <c r="D21" s="268" t="s">
        <v>1076</v>
      </c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 t="s">
        <v>1092</v>
      </c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</row>
    <row r="22" spans="1:55" ht="32.25" customHeight="1">
      <c r="A22" s="268"/>
      <c r="B22" s="268"/>
      <c r="C22" s="337"/>
      <c r="D22" s="141" t="s">
        <v>6</v>
      </c>
      <c r="E22" s="332" t="s">
        <v>7</v>
      </c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4"/>
      <c r="AD22" s="141" t="s">
        <v>6</v>
      </c>
      <c r="AE22" s="268" t="s">
        <v>7</v>
      </c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268"/>
      <c r="AQ22" s="268"/>
      <c r="AR22" s="268"/>
      <c r="AS22" s="268"/>
      <c r="AT22" s="268"/>
      <c r="AU22" s="268"/>
      <c r="AV22" s="268"/>
      <c r="AW22" s="268"/>
      <c r="AX22" s="268"/>
      <c r="AY22" s="268"/>
      <c r="AZ22" s="268"/>
      <c r="BA22" s="268"/>
      <c r="BB22" s="268"/>
      <c r="BC22" s="268"/>
    </row>
    <row r="23" spans="1:55" ht="48" customHeight="1">
      <c r="A23" s="268"/>
      <c r="B23" s="268"/>
      <c r="C23" s="337"/>
      <c r="D23" s="336" t="s">
        <v>3</v>
      </c>
      <c r="E23" s="332" t="s">
        <v>3</v>
      </c>
      <c r="F23" s="333"/>
      <c r="G23" s="333"/>
      <c r="H23" s="333"/>
      <c r="I23" s="334"/>
      <c r="J23" s="295" t="s">
        <v>52</v>
      </c>
      <c r="K23" s="295"/>
      <c r="L23" s="295"/>
      <c r="M23" s="295"/>
      <c r="N23" s="295"/>
      <c r="O23" s="295" t="s">
        <v>53</v>
      </c>
      <c r="P23" s="295"/>
      <c r="Q23" s="295"/>
      <c r="R23" s="295"/>
      <c r="S23" s="295"/>
      <c r="T23" s="295" t="s">
        <v>76</v>
      </c>
      <c r="U23" s="295"/>
      <c r="V23" s="295"/>
      <c r="W23" s="295"/>
      <c r="X23" s="295"/>
      <c r="Y23" s="331" t="s">
        <v>55</v>
      </c>
      <c r="Z23" s="331"/>
      <c r="AA23" s="331"/>
      <c r="AB23" s="331"/>
      <c r="AC23" s="331"/>
      <c r="AD23" s="268" t="s">
        <v>3</v>
      </c>
      <c r="AE23" s="268" t="s">
        <v>3</v>
      </c>
      <c r="AF23" s="268"/>
      <c r="AG23" s="268"/>
      <c r="AH23" s="268"/>
      <c r="AI23" s="268"/>
      <c r="AJ23" s="295" t="s">
        <v>52</v>
      </c>
      <c r="AK23" s="295"/>
      <c r="AL23" s="295"/>
      <c r="AM23" s="295"/>
      <c r="AN23" s="295"/>
      <c r="AO23" s="295" t="s">
        <v>53</v>
      </c>
      <c r="AP23" s="295"/>
      <c r="AQ23" s="295"/>
      <c r="AR23" s="295"/>
      <c r="AS23" s="295"/>
      <c r="AT23" s="295" t="s">
        <v>76</v>
      </c>
      <c r="AU23" s="295"/>
      <c r="AV23" s="295"/>
      <c r="AW23" s="295"/>
      <c r="AX23" s="295"/>
      <c r="AY23" s="331" t="s">
        <v>55</v>
      </c>
      <c r="AZ23" s="331"/>
      <c r="BA23" s="331"/>
      <c r="BB23" s="331"/>
      <c r="BC23" s="331"/>
    </row>
    <row r="24" spans="1:55" ht="101.25" customHeight="1">
      <c r="A24" s="268"/>
      <c r="B24" s="268"/>
      <c r="C24" s="338"/>
      <c r="D24" s="338"/>
      <c r="E24" s="158" t="s">
        <v>451</v>
      </c>
      <c r="F24" s="158" t="s">
        <v>452</v>
      </c>
      <c r="G24" s="158" t="s">
        <v>453</v>
      </c>
      <c r="H24" s="158" t="s">
        <v>4</v>
      </c>
      <c r="I24" s="158" t="s">
        <v>454</v>
      </c>
      <c r="J24" s="158" t="s">
        <v>451</v>
      </c>
      <c r="K24" s="158" t="s">
        <v>452</v>
      </c>
      <c r="L24" s="158" t="s">
        <v>453</v>
      </c>
      <c r="M24" s="158" t="s">
        <v>4</v>
      </c>
      <c r="N24" s="158" t="s">
        <v>454</v>
      </c>
      <c r="O24" s="158" t="s">
        <v>451</v>
      </c>
      <c r="P24" s="158" t="s">
        <v>452</v>
      </c>
      <c r="Q24" s="158" t="s">
        <v>453</v>
      </c>
      <c r="R24" s="158" t="s">
        <v>4</v>
      </c>
      <c r="S24" s="158" t="s">
        <v>454</v>
      </c>
      <c r="T24" s="158" t="s">
        <v>451</v>
      </c>
      <c r="U24" s="158" t="s">
        <v>452</v>
      </c>
      <c r="V24" s="158" t="s">
        <v>453</v>
      </c>
      <c r="W24" s="158" t="s">
        <v>4</v>
      </c>
      <c r="X24" s="158" t="s">
        <v>454</v>
      </c>
      <c r="Y24" s="158" t="s">
        <v>451</v>
      </c>
      <c r="Z24" s="158" t="s">
        <v>452</v>
      </c>
      <c r="AA24" s="158" t="s">
        <v>453</v>
      </c>
      <c r="AB24" s="158" t="s">
        <v>4</v>
      </c>
      <c r="AC24" s="158" t="s">
        <v>454</v>
      </c>
      <c r="AD24" s="268"/>
      <c r="AE24" s="158" t="s">
        <v>451</v>
      </c>
      <c r="AF24" s="158" t="s">
        <v>452</v>
      </c>
      <c r="AG24" s="158" t="s">
        <v>453</v>
      </c>
      <c r="AH24" s="158" t="s">
        <v>4</v>
      </c>
      <c r="AI24" s="158" t="s">
        <v>454</v>
      </c>
      <c r="AJ24" s="158" t="s">
        <v>451</v>
      </c>
      <c r="AK24" s="158" t="s">
        <v>452</v>
      </c>
      <c r="AL24" s="158" t="s">
        <v>453</v>
      </c>
      <c r="AM24" s="158" t="s">
        <v>4</v>
      </c>
      <c r="AN24" s="158" t="s">
        <v>454</v>
      </c>
      <c r="AO24" s="158" t="s">
        <v>451</v>
      </c>
      <c r="AP24" s="158" t="s">
        <v>452</v>
      </c>
      <c r="AQ24" s="158" t="s">
        <v>453</v>
      </c>
      <c r="AR24" s="158" t="s">
        <v>4</v>
      </c>
      <c r="AS24" s="158" t="s">
        <v>454</v>
      </c>
      <c r="AT24" s="158" t="s">
        <v>451</v>
      </c>
      <c r="AU24" s="158" t="s">
        <v>452</v>
      </c>
      <c r="AV24" s="158" t="s">
        <v>453</v>
      </c>
      <c r="AW24" s="158" t="s">
        <v>4</v>
      </c>
      <c r="AX24" s="158" t="s">
        <v>454</v>
      </c>
      <c r="AY24" s="158" t="s">
        <v>451</v>
      </c>
      <c r="AZ24" s="158" t="s">
        <v>452</v>
      </c>
      <c r="BA24" s="158" t="s">
        <v>453</v>
      </c>
      <c r="BB24" s="158" t="s">
        <v>4</v>
      </c>
      <c r="BC24" s="158" t="s">
        <v>454</v>
      </c>
    </row>
    <row r="25" spans="1:55" s="11" customFormat="1" ht="59.25" customHeight="1">
      <c r="A25" s="141">
        <v>1</v>
      </c>
      <c r="B25" s="141">
        <v>2</v>
      </c>
      <c r="C25" s="159">
        <v>3</v>
      </c>
      <c r="D25" s="159">
        <v>4</v>
      </c>
      <c r="E25" s="159" t="s">
        <v>79</v>
      </c>
      <c r="F25" s="159" t="s">
        <v>80</v>
      </c>
      <c r="G25" s="159" t="s">
        <v>81</v>
      </c>
      <c r="H25" s="159" t="s">
        <v>82</v>
      </c>
      <c r="I25" s="159" t="s">
        <v>83</v>
      </c>
      <c r="J25" s="159" t="s">
        <v>84</v>
      </c>
      <c r="K25" s="159" t="s">
        <v>85</v>
      </c>
      <c r="L25" s="159" t="s">
        <v>86</v>
      </c>
      <c r="M25" s="159" t="s">
        <v>87</v>
      </c>
      <c r="N25" s="159" t="s">
        <v>88</v>
      </c>
      <c r="O25" s="159" t="s">
        <v>89</v>
      </c>
      <c r="P25" s="159" t="s">
        <v>90</v>
      </c>
      <c r="Q25" s="159" t="s">
        <v>91</v>
      </c>
      <c r="R25" s="159" t="s">
        <v>92</v>
      </c>
      <c r="S25" s="159" t="s">
        <v>93</v>
      </c>
      <c r="T25" s="159" t="s">
        <v>94</v>
      </c>
      <c r="U25" s="159" t="s">
        <v>95</v>
      </c>
      <c r="V25" s="159" t="s">
        <v>96</v>
      </c>
      <c r="W25" s="159" t="s">
        <v>97</v>
      </c>
      <c r="X25" s="159" t="s">
        <v>98</v>
      </c>
      <c r="Y25" s="159" t="s">
        <v>99</v>
      </c>
      <c r="Z25" s="159" t="s">
        <v>100</v>
      </c>
      <c r="AA25" s="159" t="s">
        <v>101</v>
      </c>
      <c r="AB25" s="159" t="s">
        <v>102</v>
      </c>
      <c r="AC25" s="159" t="s">
        <v>103</v>
      </c>
      <c r="AD25" s="159">
        <v>6</v>
      </c>
      <c r="AE25" s="159" t="s">
        <v>104</v>
      </c>
      <c r="AF25" s="159" t="s">
        <v>105</v>
      </c>
      <c r="AG25" s="159" t="s">
        <v>106</v>
      </c>
      <c r="AH25" s="159" t="s">
        <v>107</v>
      </c>
      <c r="AI25" s="159" t="s">
        <v>108</v>
      </c>
      <c r="AJ25" s="159" t="s">
        <v>109</v>
      </c>
      <c r="AK25" s="159" t="s">
        <v>110</v>
      </c>
      <c r="AL25" s="159" t="s">
        <v>111</v>
      </c>
      <c r="AM25" s="159" t="s">
        <v>112</v>
      </c>
      <c r="AN25" s="159" t="s">
        <v>113</v>
      </c>
      <c r="AO25" s="159" t="s">
        <v>114</v>
      </c>
      <c r="AP25" s="159" t="s">
        <v>115</v>
      </c>
      <c r="AQ25" s="159" t="s">
        <v>116</v>
      </c>
      <c r="AR25" s="159" t="s">
        <v>117</v>
      </c>
      <c r="AS25" s="159" t="s">
        <v>118</v>
      </c>
      <c r="AT25" s="159" t="s">
        <v>119</v>
      </c>
      <c r="AU25" s="159" t="s">
        <v>120</v>
      </c>
      <c r="AV25" s="159" t="s">
        <v>121</v>
      </c>
      <c r="AW25" s="159" t="s">
        <v>122</v>
      </c>
      <c r="AX25" s="159" t="s">
        <v>123</v>
      </c>
      <c r="AY25" s="159" t="s">
        <v>124</v>
      </c>
      <c r="AZ25" s="159" t="s">
        <v>125</v>
      </c>
      <c r="BA25" s="159" t="s">
        <v>126</v>
      </c>
      <c r="BB25" s="159" t="s">
        <v>127</v>
      </c>
      <c r="BC25" s="159" t="s">
        <v>128</v>
      </c>
    </row>
    <row r="26" spans="1:55" s="109" customFormat="1" ht="40.5" customHeight="1">
      <c r="A26" s="136">
        <v>0</v>
      </c>
      <c r="B26" s="160" t="s">
        <v>455</v>
      </c>
      <c r="C26" s="136" t="s">
        <v>41</v>
      </c>
      <c r="D26" s="177">
        <f>D27</f>
        <v>0</v>
      </c>
      <c r="E26" s="138" cm="1">
        <f t="array" aca="1" ref="E26" ca="1">E26:E26</f>
        <v>0</v>
      </c>
      <c r="F26" s="138" cm="1">
        <f t="array" aca="1" ref="F26" ca="1">F26:F26</f>
        <v>0</v>
      </c>
      <c r="G26" s="138" cm="1">
        <f t="array" aca="1" ref="G26" ca="1">G26:G26</f>
        <v>0</v>
      </c>
      <c r="H26" s="138" cm="1">
        <f t="array" aca="1" ref="H26" ca="1">H26:H26</f>
        <v>0</v>
      </c>
      <c r="I26" s="138" cm="1">
        <f t="array" aca="1" ref="I26" ca="1">I26:I26</f>
        <v>0</v>
      </c>
      <c r="J26" s="138" cm="1">
        <f t="array" aca="1" ref="J26" ca="1">J26:J26</f>
        <v>0</v>
      </c>
      <c r="K26" s="138" cm="1">
        <f t="array" aca="1" ref="K26" ca="1">K26:K26</f>
        <v>0</v>
      </c>
      <c r="L26" s="138" cm="1">
        <f t="array" aca="1" ref="L26" ca="1">L26:L26</f>
        <v>0</v>
      </c>
      <c r="M26" s="138" cm="1">
        <f t="array" aca="1" ref="M26" ca="1">M26:M26</f>
        <v>0</v>
      </c>
      <c r="N26" s="138" cm="1">
        <f t="array" aca="1" ref="N26" ca="1">N26:N26</f>
        <v>0</v>
      </c>
      <c r="O26" s="138" cm="1">
        <f t="array" aca="1" ref="O26" ca="1">O26:O26</f>
        <v>0</v>
      </c>
      <c r="P26" s="138" cm="1">
        <f t="array" aca="1" ref="P26" ca="1">P26:P26</f>
        <v>0</v>
      </c>
      <c r="Q26" s="138" cm="1">
        <f t="array" aca="1" ref="Q26" ca="1">Q26:Q26</f>
        <v>0</v>
      </c>
      <c r="R26" s="138" cm="1">
        <f t="array" aca="1" ref="R26" ca="1">R26:R26</f>
        <v>0</v>
      </c>
      <c r="S26" s="138" cm="1">
        <f t="array" aca="1" ref="S26" ca="1">S26:S26</f>
        <v>0</v>
      </c>
      <c r="T26" s="138" cm="1">
        <f t="array" aca="1" ref="T26" ca="1">T26:T26</f>
        <v>0</v>
      </c>
      <c r="U26" s="138" cm="1">
        <f t="array" aca="1" ref="U26" ca="1">U26:U26</f>
        <v>0</v>
      </c>
      <c r="V26" s="138" cm="1">
        <f t="array" aca="1" ref="V26" ca="1">V26:V26</f>
        <v>0</v>
      </c>
      <c r="W26" s="138" cm="1">
        <f t="array" aca="1" ref="W26" ca="1">W26:W26</f>
        <v>0</v>
      </c>
      <c r="X26" s="138" cm="1">
        <f t="array" aca="1" ref="X26" ca="1">X26:X26</f>
        <v>0</v>
      </c>
      <c r="Y26" s="138" cm="1">
        <f t="array" aca="1" ref="Y26" ca="1">Y26:Y26</f>
        <v>0</v>
      </c>
      <c r="Z26" s="138" cm="1">
        <f t="array" aca="1" ref="Z26" ca="1">Z26:Z26</f>
        <v>0</v>
      </c>
      <c r="AA26" s="138" cm="1">
        <f t="array" aca="1" ref="AA26" ca="1">AA26:AA26</f>
        <v>0</v>
      </c>
      <c r="AB26" s="138" cm="1">
        <f t="array" aca="1" ref="AB26" ca="1">AB26:AB26</f>
        <v>0</v>
      </c>
      <c r="AC26" s="138" cm="1">
        <f t="array" aca="1" ref="AC26" ca="1">AC26:AC26</f>
        <v>0</v>
      </c>
      <c r="AD26" s="175">
        <f>AD30</f>
        <v>0</v>
      </c>
      <c r="AE26" s="177">
        <f t="shared" ref="AE26:AI30" si="0">AE27</f>
        <v>0</v>
      </c>
      <c r="AF26" s="177">
        <f t="shared" si="0"/>
        <v>0</v>
      </c>
      <c r="AG26" s="177">
        <f t="shared" si="0"/>
        <v>0</v>
      </c>
      <c r="AH26" s="177">
        <f t="shared" si="0"/>
        <v>0</v>
      </c>
      <c r="AI26" s="177">
        <f t="shared" si="0"/>
        <v>0</v>
      </c>
      <c r="AJ26" s="177">
        <f t="shared" ref="AJ26:AS30" si="1">AJ27</f>
        <v>0</v>
      </c>
      <c r="AK26" s="177">
        <f t="shared" si="1"/>
        <v>0</v>
      </c>
      <c r="AL26" s="177">
        <f t="shared" si="1"/>
        <v>0</v>
      </c>
      <c r="AM26" s="177">
        <f t="shared" si="1"/>
        <v>0</v>
      </c>
      <c r="AN26" s="177">
        <f t="shared" si="1"/>
        <v>0</v>
      </c>
      <c r="AO26" s="177">
        <f t="shared" si="1"/>
        <v>0</v>
      </c>
      <c r="AP26" s="177">
        <f t="shared" si="1"/>
        <v>0</v>
      </c>
      <c r="AQ26" s="177">
        <f t="shared" si="1"/>
        <v>0</v>
      </c>
      <c r="AR26" s="177">
        <f t="shared" si="1"/>
        <v>0</v>
      </c>
      <c r="AS26" s="177">
        <f t="shared" si="1"/>
        <v>0</v>
      </c>
      <c r="AT26" s="177">
        <f t="shared" ref="AT26:BC30" si="2">AT27</f>
        <v>0</v>
      </c>
      <c r="AU26" s="177">
        <f t="shared" si="2"/>
        <v>0</v>
      </c>
      <c r="AV26" s="177">
        <f t="shared" si="2"/>
        <v>0</v>
      </c>
      <c r="AW26" s="177">
        <f t="shared" si="2"/>
        <v>0</v>
      </c>
      <c r="AX26" s="177">
        <f t="shared" si="2"/>
        <v>0</v>
      </c>
      <c r="AY26" s="177">
        <f t="shared" si="2"/>
        <v>0</v>
      </c>
      <c r="AZ26" s="177">
        <f t="shared" si="2"/>
        <v>0</v>
      </c>
      <c r="BA26" s="177">
        <f t="shared" si="2"/>
        <v>0</v>
      </c>
      <c r="BB26" s="177">
        <f t="shared" si="2"/>
        <v>0</v>
      </c>
      <c r="BC26" s="177">
        <f t="shared" si="2"/>
        <v>0</v>
      </c>
    </row>
    <row r="27" spans="1:55" s="1" customFormat="1">
      <c r="A27" s="136">
        <v>1</v>
      </c>
      <c r="B27" s="137" t="s">
        <v>470</v>
      </c>
      <c r="C27" s="136" t="s">
        <v>41</v>
      </c>
      <c r="D27" s="177">
        <f>D28</f>
        <v>0</v>
      </c>
      <c r="E27" s="138" cm="1">
        <f t="array" aca="1" ref="E27" ca="1">E27:E27</f>
        <v>0</v>
      </c>
      <c r="F27" s="138" cm="1">
        <f t="array" aca="1" ref="F27" ca="1">F27:F27</f>
        <v>0</v>
      </c>
      <c r="G27" s="138" cm="1">
        <f t="array" aca="1" ref="G27" ca="1">G27:G27</f>
        <v>0</v>
      </c>
      <c r="H27" s="138" cm="1">
        <f t="array" aca="1" ref="H27" ca="1">H27:H27</f>
        <v>0</v>
      </c>
      <c r="I27" s="138" cm="1">
        <f t="array" aca="1" ref="I27" ca="1">I27:I27</f>
        <v>0</v>
      </c>
      <c r="J27" s="138" cm="1">
        <f t="array" aca="1" ref="J27" ca="1">J27:J27</f>
        <v>0</v>
      </c>
      <c r="K27" s="138" cm="1">
        <f t="array" aca="1" ref="K27" ca="1">K27:K27</f>
        <v>0</v>
      </c>
      <c r="L27" s="138" cm="1">
        <f t="array" aca="1" ref="L27" ca="1">L27:L27</f>
        <v>0</v>
      </c>
      <c r="M27" s="138" cm="1">
        <f t="array" aca="1" ref="M27" ca="1">M27:M27</f>
        <v>0</v>
      </c>
      <c r="N27" s="138" cm="1">
        <f t="array" aca="1" ref="N27" ca="1">N27:N27</f>
        <v>0</v>
      </c>
      <c r="O27" s="138" cm="1">
        <f t="array" aca="1" ref="O27" ca="1">O27:O27</f>
        <v>0</v>
      </c>
      <c r="P27" s="138" cm="1">
        <f t="array" aca="1" ref="P27" ca="1">P27:P27</f>
        <v>0</v>
      </c>
      <c r="Q27" s="138" cm="1">
        <f t="array" aca="1" ref="Q27" ca="1">Q27:Q27</f>
        <v>0</v>
      </c>
      <c r="R27" s="138" cm="1">
        <f t="array" aca="1" ref="R27" ca="1">R27:R27</f>
        <v>0</v>
      </c>
      <c r="S27" s="138" cm="1">
        <f t="array" aca="1" ref="S27" ca="1">S27:S27</f>
        <v>0</v>
      </c>
      <c r="T27" s="138" cm="1">
        <f t="array" aca="1" ref="T27" ca="1">T27:T27</f>
        <v>0</v>
      </c>
      <c r="U27" s="138" cm="1">
        <f t="array" aca="1" ref="U27" ca="1">U27:U27</f>
        <v>0</v>
      </c>
      <c r="V27" s="138" cm="1">
        <f t="array" aca="1" ref="V27" ca="1">V27:V27</f>
        <v>0</v>
      </c>
      <c r="W27" s="138" cm="1">
        <f t="array" aca="1" ref="W27" ca="1">W27:W27</f>
        <v>0</v>
      </c>
      <c r="X27" s="138" cm="1">
        <f t="array" aca="1" ref="X27" ca="1">X27:X27</f>
        <v>0</v>
      </c>
      <c r="Y27" s="138" cm="1">
        <f t="array" aca="1" ref="Y27" ca="1">Y27:Y27</f>
        <v>0</v>
      </c>
      <c r="Z27" s="138" cm="1">
        <f t="array" aca="1" ref="Z27" ca="1">Z27:Z27</f>
        <v>0</v>
      </c>
      <c r="AA27" s="138" cm="1">
        <f t="array" aca="1" ref="AA27" ca="1">AA27:AA27</f>
        <v>0</v>
      </c>
      <c r="AB27" s="138" cm="1">
        <f t="array" aca="1" ref="AB27" ca="1">AB27:AB27</f>
        <v>0</v>
      </c>
      <c r="AC27" s="138" cm="1">
        <f t="array" aca="1" ref="AC27" ca="1">AC27:AC27</f>
        <v>0</v>
      </c>
      <c r="AD27" s="175">
        <f>AD30</f>
        <v>0</v>
      </c>
      <c r="AE27" s="177">
        <f t="shared" si="0"/>
        <v>0</v>
      </c>
      <c r="AF27" s="177">
        <f t="shared" si="0"/>
        <v>0</v>
      </c>
      <c r="AG27" s="177">
        <f t="shared" si="0"/>
        <v>0</v>
      </c>
      <c r="AH27" s="177">
        <f t="shared" si="0"/>
        <v>0</v>
      </c>
      <c r="AI27" s="177">
        <f t="shared" si="0"/>
        <v>0</v>
      </c>
      <c r="AJ27" s="177">
        <f t="shared" si="1"/>
        <v>0</v>
      </c>
      <c r="AK27" s="177">
        <f t="shared" si="1"/>
        <v>0</v>
      </c>
      <c r="AL27" s="177">
        <f t="shared" si="1"/>
        <v>0</v>
      </c>
      <c r="AM27" s="177">
        <f t="shared" si="1"/>
        <v>0</v>
      </c>
      <c r="AN27" s="177">
        <f t="shared" si="1"/>
        <v>0</v>
      </c>
      <c r="AO27" s="177">
        <f t="shared" si="1"/>
        <v>0</v>
      </c>
      <c r="AP27" s="177">
        <f t="shared" si="1"/>
        <v>0</v>
      </c>
      <c r="AQ27" s="177">
        <f t="shared" si="1"/>
        <v>0</v>
      </c>
      <c r="AR27" s="177">
        <f t="shared" si="1"/>
        <v>0</v>
      </c>
      <c r="AS27" s="177">
        <f t="shared" si="1"/>
        <v>0</v>
      </c>
      <c r="AT27" s="177">
        <f t="shared" si="2"/>
        <v>0</v>
      </c>
      <c r="AU27" s="177">
        <f t="shared" si="2"/>
        <v>0</v>
      </c>
      <c r="AV27" s="177">
        <f t="shared" si="2"/>
        <v>0</v>
      </c>
      <c r="AW27" s="177">
        <f t="shared" si="2"/>
        <v>0</v>
      </c>
      <c r="AX27" s="177">
        <f t="shared" si="2"/>
        <v>0</v>
      </c>
      <c r="AY27" s="177">
        <f t="shared" si="2"/>
        <v>0</v>
      </c>
      <c r="AZ27" s="177">
        <f t="shared" si="2"/>
        <v>0</v>
      </c>
      <c r="BA27" s="177">
        <f t="shared" si="2"/>
        <v>0</v>
      </c>
      <c r="BB27" s="177">
        <f t="shared" si="2"/>
        <v>0</v>
      </c>
      <c r="BC27" s="177">
        <f t="shared" si="2"/>
        <v>0</v>
      </c>
    </row>
    <row r="28" spans="1:55" s="1" customFormat="1" ht="31.5">
      <c r="A28" s="136" t="s">
        <v>48</v>
      </c>
      <c r="B28" s="137" t="s">
        <v>471</v>
      </c>
      <c r="C28" s="136" t="s">
        <v>41</v>
      </c>
      <c r="D28" s="177">
        <f>D29</f>
        <v>0</v>
      </c>
      <c r="E28" s="138" cm="1">
        <f t="array" aca="1" ref="E28" ca="1">E28:E28</f>
        <v>0</v>
      </c>
      <c r="F28" s="138" cm="1">
        <f t="array" aca="1" ref="F28" ca="1">F28:F28</f>
        <v>0</v>
      </c>
      <c r="G28" s="138" cm="1">
        <f t="array" aca="1" ref="G28" ca="1">G28:G28</f>
        <v>0</v>
      </c>
      <c r="H28" s="138" cm="1">
        <f t="array" aca="1" ref="H28" ca="1">H28:H28</f>
        <v>0</v>
      </c>
      <c r="I28" s="138" cm="1">
        <f t="array" aca="1" ref="I28" ca="1">I28:I28</f>
        <v>0</v>
      </c>
      <c r="J28" s="138" cm="1">
        <f t="array" aca="1" ref="J28" ca="1">J28:J28</f>
        <v>0</v>
      </c>
      <c r="K28" s="138" cm="1">
        <f t="array" aca="1" ref="K28" ca="1">K28:K28</f>
        <v>0</v>
      </c>
      <c r="L28" s="138" cm="1">
        <f t="array" aca="1" ref="L28" ca="1">L28:L28</f>
        <v>0</v>
      </c>
      <c r="M28" s="138" cm="1">
        <f t="array" aca="1" ref="M28" ca="1">M28:M28</f>
        <v>0</v>
      </c>
      <c r="N28" s="138" cm="1">
        <f t="array" aca="1" ref="N28" ca="1">N28:N28</f>
        <v>0</v>
      </c>
      <c r="O28" s="138" cm="1">
        <f t="array" aca="1" ref="O28" ca="1">O28:O28</f>
        <v>0</v>
      </c>
      <c r="P28" s="138" cm="1">
        <f t="array" aca="1" ref="P28" ca="1">P28:P28</f>
        <v>0</v>
      </c>
      <c r="Q28" s="138" cm="1">
        <f t="array" aca="1" ref="Q28" ca="1">Q28:Q28</f>
        <v>0</v>
      </c>
      <c r="R28" s="138" cm="1">
        <f t="array" aca="1" ref="R28" ca="1">R28:R28</f>
        <v>0</v>
      </c>
      <c r="S28" s="138" cm="1">
        <f t="array" aca="1" ref="S28" ca="1">S28:S28</f>
        <v>0</v>
      </c>
      <c r="T28" s="138" cm="1">
        <f t="array" aca="1" ref="T28" ca="1">T28:T28</f>
        <v>0</v>
      </c>
      <c r="U28" s="138" cm="1">
        <f t="array" aca="1" ref="U28" ca="1">U28:U28</f>
        <v>0</v>
      </c>
      <c r="V28" s="138" cm="1">
        <f t="array" aca="1" ref="V28" ca="1">V28:V28</f>
        <v>0</v>
      </c>
      <c r="W28" s="138" cm="1">
        <f t="array" aca="1" ref="W28" ca="1">W28:W28</f>
        <v>0</v>
      </c>
      <c r="X28" s="138" cm="1">
        <f t="array" aca="1" ref="X28" ca="1">X28:X28</f>
        <v>0</v>
      </c>
      <c r="Y28" s="138" cm="1">
        <f t="array" aca="1" ref="Y28" ca="1">Y28:Y28</f>
        <v>0</v>
      </c>
      <c r="Z28" s="138" cm="1">
        <f t="array" aca="1" ref="Z28" ca="1">Z28:Z28</f>
        <v>0</v>
      </c>
      <c r="AA28" s="138" cm="1">
        <f t="array" aca="1" ref="AA28" ca="1">AA28:AA28</f>
        <v>0</v>
      </c>
      <c r="AB28" s="138" cm="1">
        <f t="array" aca="1" ref="AB28" ca="1">AB28:AB28</f>
        <v>0</v>
      </c>
      <c r="AC28" s="138" cm="1">
        <f t="array" aca="1" ref="AC28" ca="1">AC28:AC28</f>
        <v>0</v>
      </c>
      <c r="AD28" s="175">
        <f>AD30</f>
        <v>0</v>
      </c>
      <c r="AE28" s="177">
        <f t="shared" si="0"/>
        <v>0</v>
      </c>
      <c r="AF28" s="177">
        <f t="shared" si="0"/>
        <v>0</v>
      </c>
      <c r="AG28" s="177">
        <f t="shared" si="0"/>
        <v>0</v>
      </c>
      <c r="AH28" s="177">
        <f t="shared" si="0"/>
        <v>0</v>
      </c>
      <c r="AI28" s="177">
        <f t="shared" si="0"/>
        <v>0</v>
      </c>
      <c r="AJ28" s="177">
        <f t="shared" si="1"/>
        <v>0</v>
      </c>
      <c r="AK28" s="177">
        <f t="shared" si="1"/>
        <v>0</v>
      </c>
      <c r="AL28" s="177">
        <f t="shared" si="1"/>
        <v>0</v>
      </c>
      <c r="AM28" s="177">
        <f t="shared" si="1"/>
        <v>0</v>
      </c>
      <c r="AN28" s="177">
        <f t="shared" si="1"/>
        <v>0</v>
      </c>
      <c r="AO28" s="177">
        <f t="shared" si="1"/>
        <v>0</v>
      </c>
      <c r="AP28" s="177">
        <f t="shared" si="1"/>
        <v>0</v>
      </c>
      <c r="AQ28" s="177">
        <f t="shared" si="1"/>
        <v>0</v>
      </c>
      <c r="AR28" s="177">
        <f t="shared" si="1"/>
        <v>0</v>
      </c>
      <c r="AS28" s="177">
        <f t="shared" si="1"/>
        <v>0</v>
      </c>
      <c r="AT28" s="177">
        <f t="shared" si="2"/>
        <v>0</v>
      </c>
      <c r="AU28" s="177">
        <f t="shared" si="2"/>
        <v>0</v>
      </c>
      <c r="AV28" s="177">
        <f t="shared" si="2"/>
        <v>0</v>
      </c>
      <c r="AW28" s="177">
        <f t="shared" si="2"/>
        <v>0</v>
      </c>
      <c r="AX28" s="177">
        <f t="shared" si="2"/>
        <v>0</v>
      </c>
      <c r="AY28" s="177">
        <f t="shared" si="2"/>
        <v>0</v>
      </c>
      <c r="AZ28" s="177">
        <f t="shared" si="2"/>
        <v>0</v>
      </c>
      <c r="BA28" s="177">
        <f t="shared" si="2"/>
        <v>0</v>
      </c>
      <c r="BB28" s="177">
        <f t="shared" si="2"/>
        <v>0</v>
      </c>
      <c r="BC28" s="177">
        <f t="shared" si="2"/>
        <v>0</v>
      </c>
    </row>
    <row r="29" spans="1:55" s="1" customFormat="1" ht="31.5">
      <c r="A29" s="136" t="s">
        <v>244</v>
      </c>
      <c r="B29" s="137" t="s">
        <v>245</v>
      </c>
      <c r="C29" s="136" t="s">
        <v>41</v>
      </c>
      <c r="D29" s="177">
        <f>D30</f>
        <v>0</v>
      </c>
      <c r="E29" s="138" cm="1">
        <f t="array" aca="1" ref="E29" ca="1">E29:E29</f>
        <v>0</v>
      </c>
      <c r="F29" s="138" cm="1">
        <f t="array" aca="1" ref="F29" ca="1">F29:F29</f>
        <v>0</v>
      </c>
      <c r="G29" s="138" cm="1">
        <f t="array" aca="1" ref="G29" ca="1">G29:G29</f>
        <v>0</v>
      </c>
      <c r="H29" s="138" cm="1">
        <f t="array" aca="1" ref="H29" ca="1">H29:H29</f>
        <v>0</v>
      </c>
      <c r="I29" s="138" cm="1">
        <f t="array" aca="1" ref="I29" ca="1">I29:I29</f>
        <v>0</v>
      </c>
      <c r="J29" s="138" cm="1">
        <f t="array" aca="1" ref="J29" ca="1">J29:J29</f>
        <v>0</v>
      </c>
      <c r="K29" s="138" cm="1">
        <f t="array" aca="1" ref="K29" ca="1">K29:K29</f>
        <v>0</v>
      </c>
      <c r="L29" s="138" cm="1">
        <f t="array" aca="1" ref="L29" ca="1">L29:L29</f>
        <v>0</v>
      </c>
      <c r="M29" s="138" cm="1">
        <f t="array" aca="1" ref="M29" ca="1">M29:M29</f>
        <v>0</v>
      </c>
      <c r="N29" s="138" cm="1">
        <f t="array" aca="1" ref="N29" ca="1">N29:N29</f>
        <v>0</v>
      </c>
      <c r="O29" s="138" cm="1">
        <f t="array" aca="1" ref="O29" ca="1">O29:O29</f>
        <v>0</v>
      </c>
      <c r="P29" s="138" cm="1">
        <f t="array" aca="1" ref="P29" ca="1">P29:P29</f>
        <v>0</v>
      </c>
      <c r="Q29" s="138" cm="1">
        <f t="array" aca="1" ref="Q29" ca="1">Q29:Q29</f>
        <v>0</v>
      </c>
      <c r="R29" s="138" cm="1">
        <f t="array" aca="1" ref="R29" ca="1">R29:R29</f>
        <v>0</v>
      </c>
      <c r="S29" s="138" cm="1">
        <f t="array" aca="1" ref="S29" ca="1">S29:S29</f>
        <v>0</v>
      </c>
      <c r="T29" s="138" cm="1">
        <f t="array" aca="1" ref="T29" ca="1">T29:T29</f>
        <v>0</v>
      </c>
      <c r="U29" s="138" cm="1">
        <f t="array" aca="1" ref="U29" ca="1">U29:U29</f>
        <v>0</v>
      </c>
      <c r="V29" s="138" cm="1">
        <f t="array" aca="1" ref="V29" ca="1">V29:V29</f>
        <v>0</v>
      </c>
      <c r="W29" s="138" cm="1">
        <f t="array" aca="1" ref="W29" ca="1">W29:W29</f>
        <v>0</v>
      </c>
      <c r="X29" s="138" cm="1">
        <f t="array" aca="1" ref="X29" ca="1">X29:X29</f>
        <v>0</v>
      </c>
      <c r="Y29" s="138" cm="1">
        <f t="array" aca="1" ref="Y29" ca="1">Y29:Y29</f>
        <v>0</v>
      </c>
      <c r="Z29" s="138" cm="1">
        <f t="array" aca="1" ref="Z29" ca="1">Z29:Z29</f>
        <v>0</v>
      </c>
      <c r="AA29" s="138" cm="1">
        <f t="array" aca="1" ref="AA29" ca="1">AA29:AA29</f>
        <v>0</v>
      </c>
      <c r="AB29" s="138" cm="1">
        <f t="array" aca="1" ref="AB29" ca="1">AB29:AB29</f>
        <v>0</v>
      </c>
      <c r="AC29" s="138" cm="1">
        <f t="array" aca="1" ref="AC29" ca="1">AC29:AC29</f>
        <v>0</v>
      </c>
      <c r="AD29" s="175">
        <f>AD30</f>
        <v>0</v>
      </c>
      <c r="AE29" s="177">
        <f t="shared" si="0"/>
        <v>0</v>
      </c>
      <c r="AF29" s="177">
        <f t="shared" si="0"/>
        <v>0</v>
      </c>
      <c r="AG29" s="177">
        <f t="shared" si="0"/>
        <v>0</v>
      </c>
      <c r="AH29" s="177">
        <f t="shared" si="0"/>
        <v>0</v>
      </c>
      <c r="AI29" s="177">
        <f t="shared" si="0"/>
        <v>0</v>
      </c>
      <c r="AJ29" s="177">
        <f t="shared" si="1"/>
        <v>0</v>
      </c>
      <c r="AK29" s="177">
        <f t="shared" si="1"/>
        <v>0</v>
      </c>
      <c r="AL29" s="177">
        <f t="shared" si="1"/>
        <v>0</v>
      </c>
      <c r="AM29" s="177">
        <f t="shared" si="1"/>
        <v>0</v>
      </c>
      <c r="AN29" s="177">
        <f t="shared" si="1"/>
        <v>0</v>
      </c>
      <c r="AO29" s="177">
        <f t="shared" si="1"/>
        <v>0</v>
      </c>
      <c r="AP29" s="177">
        <f t="shared" si="1"/>
        <v>0</v>
      </c>
      <c r="AQ29" s="177">
        <f t="shared" si="1"/>
        <v>0</v>
      </c>
      <c r="AR29" s="177">
        <f t="shared" si="1"/>
        <v>0</v>
      </c>
      <c r="AS29" s="177">
        <f t="shared" si="1"/>
        <v>0</v>
      </c>
      <c r="AT29" s="177">
        <f t="shared" si="2"/>
        <v>0</v>
      </c>
      <c r="AU29" s="177">
        <f t="shared" si="2"/>
        <v>0</v>
      </c>
      <c r="AV29" s="177">
        <f t="shared" si="2"/>
        <v>0</v>
      </c>
      <c r="AW29" s="177">
        <f t="shared" si="2"/>
        <v>0</v>
      </c>
      <c r="AX29" s="177">
        <f t="shared" si="2"/>
        <v>0</v>
      </c>
      <c r="AY29" s="177">
        <f t="shared" si="2"/>
        <v>0</v>
      </c>
      <c r="AZ29" s="177">
        <f t="shared" si="2"/>
        <v>0</v>
      </c>
      <c r="BA29" s="177">
        <f t="shared" si="2"/>
        <v>0</v>
      </c>
      <c r="BB29" s="177">
        <f t="shared" si="2"/>
        <v>0</v>
      </c>
      <c r="BC29" s="177">
        <f t="shared" si="2"/>
        <v>0</v>
      </c>
    </row>
    <row r="30" spans="1:55" s="1" customFormat="1" ht="47.25">
      <c r="A30" s="136" t="s">
        <v>249</v>
      </c>
      <c r="B30" s="137" t="s">
        <v>472</v>
      </c>
      <c r="C30" s="136" t="s">
        <v>41</v>
      </c>
      <c r="D30" s="177">
        <v>0</v>
      </c>
      <c r="E30" s="138" cm="1">
        <f t="array" aca="1" ref="E30" ca="1">E30:E30</f>
        <v>0</v>
      </c>
      <c r="F30" s="138" cm="1">
        <f t="array" aca="1" ref="F30" ca="1">F30:F30</f>
        <v>0</v>
      </c>
      <c r="G30" s="138" cm="1">
        <f t="array" aca="1" ref="G30" ca="1">G30:G30</f>
        <v>0</v>
      </c>
      <c r="H30" s="138" cm="1">
        <f t="array" aca="1" ref="H30" ca="1">H30:H30</f>
        <v>0</v>
      </c>
      <c r="I30" s="138" cm="1">
        <f t="array" aca="1" ref="I30" ca="1">I30:I30</f>
        <v>0</v>
      </c>
      <c r="J30" s="138" cm="1">
        <f t="array" aca="1" ref="J30" ca="1">J30:J30</f>
        <v>0</v>
      </c>
      <c r="K30" s="138" cm="1">
        <f t="array" aca="1" ref="K30" ca="1">K30:K30</f>
        <v>0</v>
      </c>
      <c r="L30" s="138" cm="1">
        <f t="array" aca="1" ref="L30" ca="1">L30:L30</f>
        <v>0</v>
      </c>
      <c r="M30" s="138" cm="1">
        <f t="array" aca="1" ref="M30" ca="1">M30:M30</f>
        <v>0</v>
      </c>
      <c r="N30" s="138" cm="1">
        <f t="array" aca="1" ref="N30" ca="1">N30:N30</f>
        <v>0</v>
      </c>
      <c r="O30" s="138" cm="1">
        <f t="array" aca="1" ref="O30" ca="1">O30:O30</f>
        <v>0</v>
      </c>
      <c r="P30" s="138" cm="1">
        <f t="array" aca="1" ref="P30" ca="1">P30:P30</f>
        <v>0</v>
      </c>
      <c r="Q30" s="138" cm="1">
        <f t="array" aca="1" ref="Q30" ca="1">Q30:Q30</f>
        <v>0</v>
      </c>
      <c r="R30" s="138" cm="1">
        <f t="array" aca="1" ref="R30" ca="1">R30:R30</f>
        <v>0</v>
      </c>
      <c r="S30" s="138" cm="1">
        <f t="array" aca="1" ref="S30" ca="1">S30:S30</f>
        <v>0</v>
      </c>
      <c r="T30" s="138" cm="1">
        <f t="array" aca="1" ref="T30" ca="1">T30:T30</f>
        <v>0</v>
      </c>
      <c r="U30" s="138" cm="1">
        <f t="array" aca="1" ref="U30" ca="1">U30:U30</f>
        <v>0</v>
      </c>
      <c r="V30" s="138" cm="1">
        <f t="array" aca="1" ref="V30" ca="1">V30:V30</f>
        <v>0</v>
      </c>
      <c r="W30" s="138" cm="1">
        <f t="array" aca="1" ref="W30" ca="1">W30:W30</f>
        <v>0</v>
      </c>
      <c r="X30" s="138" cm="1">
        <f t="array" aca="1" ref="X30" ca="1">X30:X30</f>
        <v>0</v>
      </c>
      <c r="Y30" s="138" cm="1">
        <f t="array" aca="1" ref="Y30" ca="1">Y30:Y30</f>
        <v>0</v>
      </c>
      <c r="Z30" s="138" cm="1">
        <f t="array" aca="1" ref="Z30" ca="1">Z30:Z30</f>
        <v>0</v>
      </c>
      <c r="AA30" s="138" cm="1">
        <f t="array" aca="1" ref="AA30" ca="1">AA30:AA30</f>
        <v>0</v>
      </c>
      <c r="AB30" s="138" cm="1">
        <f t="array" aca="1" ref="AB30" ca="1">AB30:AB30</f>
        <v>0</v>
      </c>
      <c r="AC30" s="138" cm="1">
        <f t="array" aca="1" ref="AC30" ca="1">AC30:AC30</f>
        <v>0</v>
      </c>
      <c r="AD30" s="175">
        <f>AD31+AD32+AD33</f>
        <v>0</v>
      </c>
      <c r="AE30" s="177">
        <f t="shared" si="0"/>
        <v>0</v>
      </c>
      <c r="AF30" s="177">
        <f t="shared" si="0"/>
        <v>0</v>
      </c>
      <c r="AG30" s="177">
        <f t="shared" si="0"/>
        <v>0</v>
      </c>
      <c r="AH30" s="177">
        <f t="shared" si="0"/>
        <v>0</v>
      </c>
      <c r="AI30" s="177">
        <f t="shared" si="0"/>
        <v>0</v>
      </c>
      <c r="AJ30" s="177">
        <f t="shared" si="1"/>
        <v>0</v>
      </c>
      <c r="AK30" s="177">
        <f t="shared" si="1"/>
        <v>0</v>
      </c>
      <c r="AL30" s="177">
        <f t="shared" si="1"/>
        <v>0</v>
      </c>
      <c r="AM30" s="177">
        <f t="shared" si="1"/>
        <v>0</v>
      </c>
      <c r="AN30" s="177">
        <f t="shared" si="1"/>
        <v>0</v>
      </c>
      <c r="AO30" s="177">
        <f t="shared" si="1"/>
        <v>0</v>
      </c>
      <c r="AP30" s="177">
        <f t="shared" si="1"/>
        <v>0</v>
      </c>
      <c r="AQ30" s="177">
        <f t="shared" si="1"/>
        <v>0</v>
      </c>
      <c r="AR30" s="177">
        <f t="shared" si="1"/>
        <v>0</v>
      </c>
      <c r="AS30" s="177">
        <f t="shared" si="1"/>
        <v>0</v>
      </c>
      <c r="AT30" s="177">
        <f t="shared" si="2"/>
        <v>0</v>
      </c>
      <c r="AU30" s="177">
        <f t="shared" si="2"/>
        <v>0</v>
      </c>
      <c r="AV30" s="177">
        <f t="shared" si="2"/>
        <v>0</v>
      </c>
      <c r="AW30" s="177">
        <f t="shared" si="2"/>
        <v>0</v>
      </c>
      <c r="AX30" s="177">
        <f t="shared" si="2"/>
        <v>0</v>
      </c>
      <c r="AY30" s="177">
        <f t="shared" si="2"/>
        <v>0</v>
      </c>
      <c r="AZ30" s="177">
        <f t="shared" si="2"/>
        <v>0</v>
      </c>
      <c r="BA30" s="177">
        <f t="shared" si="2"/>
        <v>0</v>
      </c>
      <c r="BB30" s="177">
        <f t="shared" si="2"/>
        <v>0</v>
      </c>
      <c r="BC30" s="177">
        <f t="shared" si="2"/>
        <v>0</v>
      </c>
    </row>
    <row r="31" spans="1:55" ht="31.5">
      <c r="A31" s="163" t="s">
        <v>255</v>
      </c>
      <c r="B31" s="252" t="s">
        <v>1070</v>
      </c>
      <c r="C31" s="173" t="s">
        <v>41</v>
      </c>
      <c r="D31" s="119">
        <v>0</v>
      </c>
      <c r="E31" s="138" cm="1">
        <f t="array" aca="1" ref="E31" ca="1">E31:E31</f>
        <v>0</v>
      </c>
      <c r="F31" s="138" cm="1">
        <f t="array" aca="1" ref="F31" ca="1">F31:F31</f>
        <v>0</v>
      </c>
      <c r="G31" s="138">
        <v>0</v>
      </c>
      <c r="H31" s="138">
        <v>0</v>
      </c>
      <c r="I31" s="138">
        <v>0</v>
      </c>
      <c r="J31" s="138" cm="1">
        <f t="array" aca="1" ref="J31" ca="1">J31:J31</f>
        <v>0</v>
      </c>
      <c r="K31" s="138" cm="1">
        <f t="array" aca="1" ref="K31" ca="1">K31:K31</f>
        <v>0</v>
      </c>
      <c r="L31" s="138" cm="1">
        <f t="array" aca="1" ref="L31" ca="1">L31:L31</f>
        <v>0</v>
      </c>
      <c r="M31" s="138" cm="1">
        <f t="array" aca="1" ref="M31" ca="1">M31:M31</f>
        <v>0</v>
      </c>
      <c r="N31" s="138" cm="1">
        <f t="array" aca="1" ref="N31" ca="1">N31:N31</f>
        <v>0</v>
      </c>
      <c r="O31" s="138" cm="1">
        <f t="array" aca="1" ref="O31" ca="1">O31:O31</f>
        <v>0</v>
      </c>
      <c r="P31" s="138" cm="1">
        <f t="array" aca="1" ref="P31" ca="1">P31:P31</f>
        <v>0</v>
      </c>
      <c r="Q31" s="138" cm="1">
        <f t="array" aca="1" ref="Q31" ca="1">Q31:Q31</f>
        <v>0</v>
      </c>
      <c r="R31" s="138" cm="1">
        <f t="array" aca="1" ref="R31" ca="1">R31:R31</f>
        <v>0</v>
      </c>
      <c r="S31" s="138" cm="1">
        <f t="array" aca="1" ref="S31" ca="1">S31:S31</f>
        <v>0</v>
      </c>
      <c r="T31" s="138" cm="1">
        <f t="array" aca="1" ref="T31" ca="1">T31:T31</f>
        <v>0</v>
      </c>
      <c r="U31" s="138" cm="1">
        <f t="array" aca="1" ref="U31" ca="1">U31:U31</f>
        <v>0</v>
      </c>
      <c r="V31" s="138" cm="1">
        <f t="array" aca="1" ref="V31" ca="1">V31:V31</f>
        <v>0</v>
      </c>
      <c r="W31" s="138" cm="1">
        <f t="array" aca="1" ref="W31" ca="1">W31:W31</f>
        <v>0</v>
      </c>
      <c r="X31" s="138" cm="1">
        <f t="array" aca="1" ref="X31" ca="1">X31:X31</f>
        <v>0</v>
      </c>
      <c r="Y31" s="138" cm="1">
        <f t="array" aca="1" ref="Y31" ca="1">Y31:Y31</f>
        <v>0</v>
      </c>
      <c r="Z31" s="138" cm="1">
        <f t="array" aca="1" ref="Z31" ca="1">Z31:Z31</f>
        <v>0</v>
      </c>
      <c r="AA31" s="138" cm="1">
        <f t="array" aca="1" ref="AA31" ca="1">AA31:AA31</f>
        <v>0</v>
      </c>
      <c r="AB31" s="138" cm="1">
        <f t="array" aca="1" ref="AB31" ca="1">AB31:AB31</f>
        <v>0</v>
      </c>
      <c r="AC31" s="138" cm="1">
        <f t="array" aca="1" ref="AC31" ca="1">AC31:AC31</f>
        <v>0</v>
      </c>
      <c r="AD31" s="119">
        <v>0</v>
      </c>
      <c r="AE31" s="138">
        <f>AJ31+AO31+AT31+AY31</f>
        <v>0</v>
      </c>
      <c r="AF31" s="138">
        <f t="shared" ref="AF31:BC31" si="3">AK31+AP31+AU31+AZ31</f>
        <v>0</v>
      </c>
      <c r="AG31" s="138">
        <f t="shared" si="3"/>
        <v>0</v>
      </c>
      <c r="AH31" s="138">
        <f t="shared" si="3"/>
        <v>0</v>
      </c>
      <c r="AI31" s="138">
        <f t="shared" si="3"/>
        <v>0</v>
      </c>
      <c r="AJ31" s="138">
        <f t="shared" si="3"/>
        <v>0</v>
      </c>
      <c r="AK31" s="138">
        <f t="shared" si="3"/>
        <v>0</v>
      </c>
      <c r="AL31" s="138">
        <f t="shared" si="3"/>
        <v>0</v>
      </c>
      <c r="AM31" s="138">
        <f t="shared" si="3"/>
        <v>0</v>
      </c>
      <c r="AN31" s="138">
        <f t="shared" si="3"/>
        <v>0</v>
      </c>
      <c r="AO31" s="138">
        <f t="shared" si="3"/>
        <v>0</v>
      </c>
      <c r="AP31" s="138">
        <f t="shared" si="3"/>
        <v>0</v>
      </c>
      <c r="AQ31" s="138">
        <f t="shared" si="3"/>
        <v>0</v>
      </c>
      <c r="AR31" s="138">
        <f t="shared" si="3"/>
        <v>0</v>
      </c>
      <c r="AS31" s="138">
        <f t="shared" si="3"/>
        <v>0</v>
      </c>
      <c r="AT31" s="138">
        <f t="shared" si="3"/>
        <v>0</v>
      </c>
      <c r="AU31" s="138">
        <f t="shared" si="3"/>
        <v>0</v>
      </c>
      <c r="AV31" s="138">
        <f t="shared" si="3"/>
        <v>0</v>
      </c>
      <c r="AW31" s="138">
        <f t="shared" si="3"/>
        <v>0</v>
      </c>
      <c r="AX31" s="138">
        <f t="shared" si="3"/>
        <v>0</v>
      </c>
      <c r="AY31" s="138">
        <f t="shared" si="3"/>
        <v>0</v>
      </c>
      <c r="AZ31" s="138">
        <f t="shared" si="3"/>
        <v>0</v>
      </c>
      <c r="BA31" s="138">
        <f t="shared" si="3"/>
        <v>0</v>
      </c>
      <c r="BB31" s="138">
        <f t="shared" si="3"/>
        <v>0</v>
      </c>
      <c r="BC31" s="138">
        <f t="shared" si="3"/>
        <v>0</v>
      </c>
    </row>
    <row r="32" spans="1:55">
      <c r="A32" s="253" t="s">
        <v>1071</v>
      </c>
      <c r="B32" s="254" t="s">
        <v>1072</v>
      </c>
      <c r="C32" s="174" t="s">
        <v>41</v>
      </c>
      <c r="D32" s="119">
        <v>0</v>
      </c>
      <c r="E32" s="138" cm="1">
        <f t="array" aca="1" ref="E32" ca="1">E32:E32</f>
        <v>0</v>
      </c>
      <c r="F32" s="138" cm="1">
        <f t="array" aca="1" ref="F32" ca="1">F32:F32</f>
        <v>0</v>
      </c>
      <c r="G32" s="138">
        <v>0</v>
      </c>
      <c r="H32" s="138">
        <v>0</v>
      </c>
      <c r="I32" s="138">
        <v>0</v>
      </c>
      <c r="J32" s="138" cm="1">
        <f t="array" aca="1" ref="J32" ca="1">J32:J32</f>
        <v>0</v>
      </c>
      <c r="K32" s="138" cm="1">
        <f t="array" aca="1" ref="K32" ca="1">K32:K32</f>
        <v>0</v>
      </c>
      <c r="L32" s="138" cm="1">
        <f t="array" aca="1" ref="L32" ca="1">L32:L32</f>
        <v>0</v>
      </c>
      <c r="M32" s="138" cm="1">
        <f t="array" aca="1" ref="M32" ca="1">M32:M32</f>
        <v>0</v>
      </c>
      <c r="N32" s="138" cm="1">
        <f t="array" aca="1" ref="N32" ca="1">N32:N32</f>
        <v>0</v>
      </c>
      <c r="O32" s="138" cm="1">
        <f t="array" aca="1" ref="O32" ca="1">O32:O32</f>
        <v>0</v>
      </c>
      <c r="P32" s="138" cm="1">
        <f t="array" aca="1" ref="P32" ca="1">P32:P32</f>
        <v>0</v>
      </c>
      <c r="Q32" s="138" cm="1">
        <f t="array" aca="1" ref="Q32" ca="1">Q32:Q32</f>
        <v>0</v>
      </c>
      <c r="R32" s="138" cm="1">
        <f t="array" aca="1" ref="R32" ca="1">R32:R32</f>
        <v>0</v>
      </c>
      <c r="S32" s="138" cm="1">
        <f t="array" aca="1" ref="S32" ca="1">S32:S32</f>
        <v>0</v>
      </c>
      <c r="T32" s="138" cm="1">
        <f t="array" aca="1" ref="T32" ca="1">T32:T32</f>
        <v>0</v>
      </c>
      <c r="U32" s="138" cm="1">
        <f t="array" aca="1" ref="U32" ca="1">U32:U32</f>
        <v>0</v>
      </c>
      <c r="V32" s="138" cm="1">
        <f t="array" aca="1" ref="V32" ca="1">V32:V32</f>
        <v>0</v>
      </c>
      <c r="W32" s="138" cm="1">
        <f t="array" aca="1" ref="W32" ca="1">W32:W32</f>
        <v>0</v>
      </c>
      <c r="X32" s="138" cm="1">
        <f t="array" aca="1" ref="X32" ca="1">X32:X32</f>
        <v>0</v>
      </c>
      <c r="Y32" s="138" cm="1">
        <f t="array" aca="1" ref="Y32" ca="1">Y32:Y32</f>
        <v>0</v>
      </c>
      <c r="Z32" s="138" cm="1">
        <f t="array" aca="1" ref="Z32" ca="1">Z32:Z32</f>
        <v>0</v>
      </c>
      <c r="AA32" s="138" cm="1">
        <f t="array" aca="1" ref="AA32" ca="1">AA32:AA32</f>
        <v>0</v>
      </c>
      <c r="AB32" s="138" cm="1">
        <f t="array" aca="1" ref="AB32" ca="1">AB32:AB32</f>
        <v>0</v>
      </c>
      <c r="AC32" s="138" cm="1">
        <f t="array" aca="1" ref="AC32" ca="1">AC32:AC32</f>
        <v>0</v>
      </c>
      <c r="AD32" s="119">
        <v>0</v>
      </c>
      <c r="AE32" s="138">
        <f t="shared" ref="AE32:AE33" si="4">AJ32+AO32+AT32+AY32</f>
        <v>0</v>
      </c>
      <c r="AF32" s="138">
        <f t="shared" ref="AF32:AF33" si="5">AK32+AP32+AU32+AZ32</f>
        <v>0</v>
      </c>
      <c r="AG32" s="138">
        <f t="shared" ref="AG32:AG33" si="6">AL32+AQ32+AV32+BA32</f>
        <v>0</v>
      </c>
      <c r="AH32" s="138">
        <f t="shared" ref="AH32:AH33" si="7">AM32+AR32+AW32+BB32</f>
        <v>0</v>
      </c>
      <c r="AI32" s="138">
        <f t="shared" ref="AI32:AI33" si="8">AN32+AS32+AX32+BC32</f>
        <v>0</v>
      </c>
      <c r="AJ32" s="138">
        <f t="shared" ref="AJ32:AJ33" si="9">AO32+AT32+AY32+BD32</f>
        <v>0</v>
      </c>
      <c r="AK32" s="138">
        <f t="shared" ref="AK32:AK33" si="10">AP32+AU32+AZ32+BE32</f>
        <v>0</v>
      </c>
      <c r="AL32" s="138">
        <f t="shared" ref="AL32:AL33" si="11">AQ32+AV32+BA32+BF32</f>
        <v>0</v>
      </c>
      <c r="AM32" s="138">
        <f t="shared" ref="AM32:AM33" si="12">AR32+AW32+BB32+BG32</f>
        <v>0</v>
      </c>
      <c r="AN32" s="138">
        <f t="shared" ref="AN32:AN33" si="13">AS32+AX32+BC32+BH32</f>
        <v>0</v>
      </c>
      <c r="AO32" s="138">
        <f t="shared" ref="AO32:AO33" si="14">AT32+AY32+BD32+BI32</f>
        <v>0</v>
      </c>
      <c r="AP32" s="138">
        <f t="shared" ref="AP32:AP33" si="15">AU32+AZ32+BE32+BJ32</f>
        <v>0</v>
      </c>
      <c r="AQ32" s="138">
        <f t="shared" ref="AQ32:AQ33" si="16">AV32+BA32+BF32+BK32</f>
        <v>0</v>
      </c>
      <c r="AR32" s="138">
        <f t="shared" ref="AR32:AR33" si="17">AW32+BB32+BG32+BL32</f>
        <v>0</v>
      </c>
      <c r="AS32" s="138">
        <f t="shared" ref="AS32:AS33" si="18">AX32+BC32+BH32+BM32</f>
        <v>0</v>
      </c>
      <c r="AT32" s="138">
        <f t="shared" ref="AT32:AT33" si="19">AY32+BD32+BI32+BN32</f>
        <v>0</v>
      </c>
      <c r="AU32" s="138">
        <f t="shared" ref="AU32:AU33" si="20">AZ32+BE32+BJ32+BO32</f>
        <v>0</v>
      </c>
      <c r="AV32" s="138">
        <f t="shared" ref="AV32:AV33" si="21">BA32+BF32+BK32+BP32</f>
        <v>0</v>
      </c>
      <c r="AW32" s="138">
        <f t="shared" ref="AW32:AW33" si="22">BB32+BG32+BL32+BQ32</f>
        <v>0</v>
      </c>
      <c r="AX32" s="138">
        <f t="shared" ref="AX32:AX33" si="23">BC32+BH32+BM32+BR32</f>
        <v>0</v>
      </c>
      <c r="AY32" s="138">
        <f t="shared" ref="AY32:AY33" si="24">BD32+BI32+BN32+BS32</f>
        <v>0</v>
      </c>
      <c r="AZ32" s="138">
        <f t="shared" ref="AZ32:AZ33" si="25">BE32+BJ32+BO32+BT32</f>
        <v>0</v>
      </c>
      <c r="BA32" s="138">
        <f t="shared" ref="BA32:BA33" si="26">BF32+BK32+BP32+BU32</f>
        <v>0</v>
      </c>
      <c r="BB32" s="138">
        <f t="shared" ref="BB32:BB33" si="27">BG32+BL32+BQ32+BV32</f>
        <v>0</v>
      </c>
      <c r="BC32" s="138">
        <f t="shared" ref="BC32:BC33" si="28">BH32+BM32+BR32+BW32</f>
        <v>0</v>
      </c>
    </row>
    <row r="33" spans="1:55" ht="47.25">
      <c r="A33" s="256" t="s">
        <v>1075</v>
      </c>
      <c r="B33" s="255" t="s">
        <v>1073</v>
      </c>
      <c r="C33" s="174" t="s">
        <v>1074</v>
      </c>
      <c r="D33" s="119">
        <v>0</v>
      </c>
      <c r="E33" s="138" cm="1">
        <f t="array" aca="1" ref="E33" ca="1">E33:E33</f>
        <v>0</v>
      </c>
      <c r="F33" s="138" cm="1">
        <f t="array" aca="1" ref="F33" ca="1">F33:F33</f>
        <v>0</v>
      </c>
      <c r="G33" s="138">
        <v>0</v>
      </c>
      <c r="H33" s="138">
        <v>0</v>
      </c>
      <c r="I33" s="138">
        <v>0</v>
      </c>
      <c r="J33" s="138" cm="1">
        <f t="array" aca="1" ref="J33" ca="1">J33:J33</f>
        <v>0</v>
      </c>
      <c r="K33" s="138" cm="1">
        <f t="array" aca="1" ref="K33" ca="1">K33:K33</f>
        <v>0</v>
      </c>
      <c r="L33" s="138" cm="1">
        <f t="array" aca="1" ref="L33" ca="1">L33:L33</f>
        <v>0</v>
      </c>
      <c r="M33" s="138" cm="1">
        <f t="array" aca="1" ref="M33" ca="1">M33:M33</f>
        <v>0</v>
      </c>
      <c r="N33" s="138" cm="1">
        <f t="array" aca="1" ref="N33" ca="1">N33:N33</f>
        <v>0</v>
      </c>
      <c r="O33" s="138" cm="1">
        <f t="array" aca="1" ref="O33" ca="1">O33:O33</f>
        <v>0</v>
      </c>
      <c r="P33" s="138" cm="1">
        <f t="array" aca="1" ref="P33" ca="1">P33:P33</f>
        <v>0</v>
      </c>
      <c r="Q33" s="138" cm="1">
        <f t="array" aca="1" ref="Q33" ca="1">Q33:Q33</f>
        <v>0</v>
      </c>
      <c r="R33" s="138" cm="1">
        <f t="array" aca="1" ref="R33" ca="1">R33:R33</f>
        <v>0</v>
      </c>
      <c r="S33" s="138" cm="1">
        <f t="array" aca="1" ref="S33" ca="1">S33:S33</f>
        <v>0</v>
      </c>
      <c r="T33" s="138" cm="1">
        <f t="array" aca="1" ref="T33" ca="1">T33:T33</f>
        <v>0</v>
      </c>
      <c r="U33" s="138" cm="1">
        <f t="array" aca="1" ref="U33" ca="1">U33:U33</f>
        <v>0</v>
      </c>
      <c r="V33" s="138" cm="1">
        <f t="array" aca="1" ref="V33" ca="1">V33:V33</f>
        <v>0</v>
      </c>
      <c r="W33" s="138" cm="1">
        <f t="array" aca="1" ref="W33" ca="1">W33:W33</f>
        <v>0</v>
      </c>
      <c r="X33" s="138" cm="1">
        <f t="array" aca="1" ref="X33" ca="1">X33:X33</f>
        <v>0</v>
      </c>
      <c r="Y33" s="138" cm="1">
        <f t="array" aca="1" ref="Y33" ca="1">Y33:Y33</f>
        <v>0</v>
      </c>
      <c r="Z33" s="138" cm="1">
        <f t="array" aca="1" ref="Z33" ca="1">Z33:Z33</f>
        <v>0</v>
      </c>
      <c r="AA33" s="138" cm="1">
        <f t="array" aca="1" ref="AA33" ca="1">AA33:AA33</f>
        <v>0</v>
      </c>
      <c r="AB33" s="138" cm="1">
        <f t="array" aca="1" ref="AB33" ca="1">AB33:AB33</f>
        <v>0</v>
      </c>
      <c r="AC33" s="138" cm="1">
        <f t="array" aca="1" ref="AC33" ca="1">AC33:AC33</f>
        <v>0</v>
      </c>
      <c r="AD33" s="119">
        <v>0</v>
      </c>
      <c r="AE33" s="138">
        <f t="shared" si="4"/>
        <v>0</v>
      </c>
      <c r="AF33" s="138">
        <f t="shared" si="5"/>
        <v>0</v>
      </c>
      <c r="AG33" s="138">
        <f t="shared" si="6"/>
        <v>0</v>
      </c>
      <c r="AH33" s="138">
        <f t="shared" si="7"/>
        <v>0</v>
      </c>
      <c r="AI33" s="138">
        <f t="shared" si="8"/>
        <v>0</v>
      </c>
      <c r="AJ33" s="138">
        <f t="shared" si="9"/>
        <v>0</v>
      </c>
      <c r="AK33" s="138">
        <f t="shared" si="10"/>
        <v>0</v>
      </c>
      <c r="AL33" s="138">
        <f t="shared" si="11"/>
        <v>0</v>
      </c>
      <c r="AM33" s="138">
        <f t="shared" si="12"/>
        <v>0</v>
      </c>
      <c r="AN33" s="138">
        <f t="shared" si="13"/>
        <v>0</v>
      </c>
      <c r="AO33" s="138">
        <f t="shared" si="14"/>
        <v>0</v>
      </c>
      <c r="AP33" s="138">
        <f t="shared" si="15"/>
        <v>0</v>
      </c>
      <c r="AQ33" s="138">
        <f t="shared" si="16"/>
        <v>0</v>
      </c>
      <c r="AR33" s="138">
        <f t="shared" si="17"/>
        <v>0</v>
      </c>
      <c r="AS33" s="138">
        <f t="shared" si="18"/>
        <v>0</v>
      </c>
      <c r="AT33" s="138">
        <f t="shared" si="19"/>
        <v>0</v>
      </c>
      <c r="AU33" s="138">
        <f t="shared" si="20"/>
        <v>0</v>
      </c>
      <c r="AV33" s="138">
        <f t="shared" si="21"/>
        <v>0</v>
      </c>
      <c r="AW33" s="138">
        <f t="shared" si="22"/>
        <v>0</v>
      </c>
      <c r="AX33" s="138">
        <f t="shared" si="23"/>
        <v>0</v>
      </c>
      <c r="AY33" s="138">
        <f t="shared" si="24"/>
        <v>0</v>
      </c>
      <c r="AZ33" s="138">
        <f t="shared" si="25"/>
        <v>0</v>
      </c>
      <c r="BA33" s="138">
        <f t="shared" si="26"/>
        <v>0</v>
      </c>
      <c r="BB33" s="138">
        <f t="shared" si="27"/>
        <v>0</v>
      </c>
      <c r="BC33" s="138">
        <f t="shared" si="28"/>
        <v>0</v>
      </c>
    </row>
  </sheetData>
  <customSheetViews>
    <customSheetView guid="{7DEB5728-2FB9-407E-AD51-935C096482A6}" scale="55" printArea="1" showAutoFilter="1" hiddenRows="1" topLeftCell="AM555">
      <selection activeCell="BC560" sqref="BC560"/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"/>
      <autoFilter ref="A25:CX647" xr:uid="{91F60FCA-611E-4C89-8DE5-E6D248716983}"/>
    </customSheetView>
    <customSheetView guid="{8F1D26EC-2A17-448C-B03E-3E3FACB015C6}" scale="55" printArea="1" showAutoFilter="1" topLeftCell="A19">
      <pane xSplit="3" ySplit="15" topLeftCell="AZ367" activePane="bottomRight" state="frozen"/>
      <selection pane="bottomRight" activeCell="AT33" sqref="AT33"/>
      <rowBreaks count="1" manualBreakCount="1">
        <brk id="552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2"/>
      <autoFilter ref="A26:CX699" xr:uid="{BE531AAC-6719-489F-8063-774A6EE2928D}"/>
    </customSheetView>
    <customSheetView guid="{86ABB103-B007-4CE7-BE9F-F4EED57FA42A}" scale="70" printArea="1" showAutoFilter="1" hiddenRows="1" topLeftCell="A245">
      <selection activeCell="B255" sqref="B255"/>
      <rowBreaks count="1" manualBreakCount="1">
        <brk id="522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3"/>
      <autoFilter ref="A26:CX650" xr:uid="{352CB5B5-DD4C-4479-8B30-0445106D0286}"/>
    </customSheetView>
    <customSheetView guid="{2B944529-4431-4AE3-A585-21D645644E2B}" scale="55" showAutoFilter="1" topLeftCell="A17">
      <pane xSplit="3" ySplit="16" topLeftCell="D185" activePane="bottomRight" state="frozen"/>
      <selection pane="bottomRight" activeCell="R647" sqref="R647"/>
      <rowBreaks count="1" manualBreakCount="1">
        <brk id="534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4"/>
      <autoFilter ref="A26:CX638" xr:uid="{8E4E85B2-2C3F-437A-BB90-01CEF291E44D}"/>
    </customSheetView>
    <customSheetView guid="{BC4BEA76-2C25-43DA-92FE-F6396D174A29}" scale="55" printArea="1" showAutoFilter="1" hiddenRows="1" topLeftCell="A22">
      <pane xSplit="3" ySplit="10" topLeftCell="AE206" activePane="bottomRight" state="frozen"/>
      <selection pane="bottomRight" activeCell="AH740" sqref="AH740"/>
      <rowBreaks count="1" manualBreakCount="1">
        <brk id="597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5"/>
      <autoFilter ref="A26:BE717" xr:uid="{D6B1A5A4-5293-432C-83DD-21F3373B258C}"/>
    </customSheetView>
    <customSheetView guid="{68608AB4-99AC-4E4C-A27D-0DD29BE6EC94}" scale="60" printArea="1" showAutoFilter="1" view="pageBreakPreview" topLeftCell="A596">
      <selection activeCell="B627" sqref="B627"/>
      <rowBreaks count="2" manualBreakCount="2">
        <brk id="445" max="35" man="1"/>
        <brk id="517" max="35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6"/>
      <autoFilter ref="A20:X632" xr:uid="{70A28F99-02FE-4DB5-BC0B-E3BDE7B6C227}"/>
    </customSheetView>
    <customSheetView guid="{C676504B-35FD-4DBE-B657-AE4202CDC300}" scale="60" fitToPage="1" printArea="1" showAutoFilter="1" view="pageBreakPreview" topLeftCell="A15">
      <pane xSplit="2" ySplit="6" topLeftCell="C21" activePane="bottomRight" state="frozen"/>
      <selection pane="bottomRight" activeCell="C30" sqref="C30"/>
      <pageMargins left="1.1023622047244095" right="0.19685039370078741" top="0.3543307086614173" bottom="0" header="0.31496062992125984" footer="0.31496062992125984"/>
      <pageSetup paperSize="8" scale="35" fitToHeight="0" orientation="landscape" r:id="rId7"/>
      <autoFilter ref="A20:V528" xr:uid="{66658D94-5A55-4210-A891-098A94E112E4}"/>
    </customSheetView>
    <customSheetView guid="{802102DC-FBE0-4A84-A4E5-B623C4572B73}" scale="60" fitToPage="1" printArea="1" showAutoFilter="1" view="pageBreakPreview">
      <selection activeCell="G34" sqref="G34"/>
      <pageMargins left="1.1023622047244095" right="0.19685039370078741" top="0.3543307086614173" bottom="0" header="0.31496062992125984" footer="0.31496062992125984"/>
      <pageSetup paperSize="8" scale="35" fitToHeight="0" orientation="landscape" r:id="rId8"/>
      <autoFilter ref="A20:V618" xr:uid="{6B3ADE78-0765-401E-800C-7A698863700C}"/>
    </customSheetView>
    <customSheetView guid="{91515713-F106-4382-8189-86D702C61567}" scale="60" fitToPage="1" printArea="1" showAutoFilter="1" view="pageBreakPreview" topLeftCell="A15">
      <pane xSplit="2" ySplit="6" topLeftCell="C21" activePane="bottomRight" state="frozen"/>
      <selection pane="bottomRight" activeCell="B32" sqref="B32"/>
      <pageMargins left="1.1023622047244095" right="0.19685039370078741" top="0.3543307086614173" bottom="0" header="0.31496062992125984" footer="0.31496062992125984"/>
      <pageSetup paperSize="8" scale="34" fitToHeight="0" orientation="landscape" r:id="rId9"/>
      <autoFilter ref="A20:V769" xr:uid="{250D445C-DAF0-4626-B113-C99B66FBA323}"/>
    </customSheetView>
    <customSheetView guid="{74CE0FEA-305F-4C35-BF60-A17DA60785C5}" scale="60" printArea="1" showAutoFilter="1" view="pageBreakPreview" topLeftCell="A337">
      <selection activeCell="D349" sqref="D349"/>
      <rowBreaks count="2" manualBreakCount="2">
        <brk id="312" max="35" man="1"/>
        <brk id="367" max="35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0"/>
      <autoFilter ref="A18:X473" xr:uid="{61A31653-7FBE-479C-A3DC-E4876847F1E3}"/>
    </customSheetView>
    <customSheetView guid="{D8D3CB24-28FF-45A0-9EF1-8CE95ADC0FB4}" scale="55" showAutoFilter="1" topLeftCell="A17">
      <pane xSplit="3" ySplit="16" topLeftCell="D185" activePane="bottomRight" state="frozen"/>
      <selection pane="bottomRight" activeCell="R647" sqref="R647"/>
      <rowBreaks count="1" manualBreakCount="1">
        <brk id="534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1"/>
      <autoFilter ref="A26:CX639" xr:uid="{BAB9F278-BCF4-4571-9CC6-D70CBD024887}"/>
    </customSheetView>
    <customSheetView guid="{14462373-8022-4232-9A5A-0293BFE95EF6}" scale="55" printArea="1" showAutoFilter="1" hiddenRows="1" topLeftCell="H1">
      <selection activeCell="AJ185" sqref="AJ185"/>
      <rowBreaks count="1" manualBreakCount="1">
        <brk id="512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2"/>
      <autoFilter ref="A26:CX640" xr:uid="{C4C5B395-5A97-4A6A-8936-7240E4AFB358}"/>
    </customSheetView>
    <customSheetView guid="{A7B02568-F1C7-42ED-9B48-AABC97950C38}" scale="50" printArea="1" showAutoFilter="1" hiddenRows="1" topLeftCell="A22">
      <pane xSplit="3" ySplit="10" topLeftCell="R33" activePane="bottomRight" state="frozen"/>
      <selection pane="bottomRight" activeCell="C733" sqref="C686:C733"/>
      <rowBreaks count="1" manualBreakCount="1">
        <brk id="670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3"/>
      <autoFilter ref="A25:CX733" xr:uid="{0C5932F7-ADE8-452E-AD91-4E62E078C33D}"/>
    </customSheetView>
    <customSheetView guid="{3902BEF4-66C6-44A2-871B-914527DC583C}" scale="70" showAutoFilter="1" hiddenRows="1" topLeftCell="A18">
      <pane xSplit="3" ySplit="9" topLeftCell="AA225" activePane="bottomRight" state="frozen"/>
      <selection pane="bottomRight" activeCell="A230" sqref="A230:XFD230"/>
      <rowBreaks count="1" manualBreakCount="1">
        <brk id="623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4"/>
      <autoFilter ref="A25:CX827" xr:uid="{B9F630D1-6834-4FFC-8578-C9BF2A3950EC}"/>
    </customSheetView>
    <customSheetView guid="{331B88AC-E2A5-46CF-A00A-B330F6581491}" scale="55" showAutoFilter="1" topLeftCell="A18">
      <pane xSplit="3" ySplit="9" topLeftCell="D27" activePane="bottomRight" state="frozen"/>
      <selection pane="bottomRight" activeCell="E30" sqref="E30"/>
      <rowBreaks count="1" manualBreakCount="1">
        <brk id="639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5"/>
      <autoFilter ref="A25:CX844" xr:uid="{AB70CA0C-4796-416E-9926-06439E24865B}"/>
    </customSheetView>
    <customSheetView guid="{48A60FB0-9A73-41A3-99DB-17520660C91A}" scale="55" printArea="1" showAutoFilter="1" topLeftCell="A18">
      <pane xSplit="3" ySplit="9" topLeftCell="D27" activePane="bottomRight" state="frozen"/>
      <selection pane="bottomRight" activeCell="E30" sqref="E30"/>
      <rowBreaks count="1" manualBreakCount="1">
        <brk id="639" max="23" man="1"/>
      </rowBreaks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6"/>
      <autoFilter ref="A25:CX844" xr:uid="{F6AEEBDA-C45B-4EF9-B2E2-29507E3B2A23}"/>
    </customSheetView>
    <customSheetView guid="{DAC231B9-ECB4-49BA-ACD3-68C6025473BB}" scale="55" showAutoFilter="1" hiddenRows="1" topLeftCell="A18">
      <pane xSplit="3" ySplit="9" topLeftCell="AW232" activePane="bottomRight" state="frozen"/>
      <selection pane="bottomRight" activeCell="A245" sqref="A245:XFD245"/>
      <pageMargins left="0.31496062992125984" right="0.19685039370078741" top="0.15748031496062992" bottom="0.19685039370078741" header="0.31496062992125984" footer="0.31496062992125984"/>
      <pageSetup paperSize="8" scale="41" fitToWidth="0" fitToHeight="0" orientation="landscape" r:id="rId17"/>
      <autoFilter ref="A25:CX1066" xr:uid="{EACBEE45-248F-4FD7-8300-2C1913D52DA6}"/>
    </customSheetView>
  </customSheetViews>
  <mergeCells count="27">
    <mergeCell ref="A4:BC4"/>
    <mergeCell ref="A5:BC5"/>
    <mergeCell ref="A7:BC7"/>
    <mergeCell ref="A8:BC8"/>
    <mergeCell ref="A10:BC10"/>
    <mergeCell ref="AE23:AI23"/>
    <mergeCell ref="AJ23:AN23"/>
    <mergeCell ref="AO23:AS23"/>
    <mergeCell ref="AT23:AX23"/>
    <mergeCell ref="A12:BC12"/>
    <mergeCell ref="A13:BC13"/>
    <mergeCell ref="A14:AI14"/>
    <mergeCell ref="C21:C24"/>
    <mergeCell ref="AY23:BC23"/>
    <mergeCell ref="D21:AC21"/>
    <mergeCell ref="E22:AC22"/>
    <mergeCell ref="D23:D24"/>
    <mergeCell ref="AD21:BC21"/>
    <mergeCell ref="AE22:BC22"/>
    <mergeCell ref="AD23:AD24"/>
    <mergeCell ref="A21:A24"/>
    <mergeCell ref="Y23:AC23"/>
    <mergeCell ref="B21:B24"/>
    <mergeCell ref="E23:I23"/>
    <mergeCell ref="J23:N23"/>
    <mergeCell ref="O23:S23"/>
    <mergeCell ref="T23:X23"/>
  </mergeCells>
  <phoneticPr fontId="98" type="noConversion"/>
  <pageMargins left="0.31496062992125984" right="0.19685039370078741" top="0.15748031496062992" bottom="0.19685039370078741" header="0.31496062992125984" footer="0.31496062992125984"/>
  <pageSetup paperSize="8" scale="41" fitToWidth="0" fitToHeight="0" orientation="landscape" r:id="rId18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CW33"/>
  <sheetViews>
    <sheetView zoomScale="55" zoomScaleNormal="55" zoomScaleSheetLayoutView="70" workbookViewId="0">
      <selection activeCell="A31" sqref="A31:C33"/>
    </sheetView>
  </sheetViews>
  <sheetFormatPr defaultColWidth="9" defaultRowHeight="15.75"/>
  <cols>
    <col min="1" max="1" width="10.125" style="104" customWidth="1"/>
    <col min="2" max="2" width="67.25" style="104" customWidth="1"/>
    <col min="3" max="3" width="23" style="104" customWidth="1"/>
    <col min="4" max="45" width="12.75" style="18" customWidth="1"/>
    <col min="46" max="46" width="13.25" style="18" customWidth="1"/>
    <col min="47" max="47" width="13.375" style="18" customWidth="1"/>
    <col min="48" max="79" width="12.75" style="18" customWidth="1"/>
    <col min="80" max="85" width="16.25" style="18" customWidth="1"/>
    <col min="86" max="101" width="12.75" style="18" customWidth="1"/>
    <col min="102" max="16384" width="9" style="18"/>
  </cols>
  <sheetData>
    <row r="1" spans="1:45">
      <c r="AS1" s="97" t="s">
        <v>40</v>
      </c>
    </row>
    <row r="2" spans="1:45">
      <c r="J2" s="132"/>
      <c r="K2" s="344"/>
      <c r="L2" s="344"/>
      <c r="M2" s="344"/>
      <c r="N2" s="344"/>
      <c r="O2" s="132"/>
      <c r="AS2" s="13" t="s">
        <v>2</v>
      </c>
    </row>
    <row r="3" spans="1:45">
      <c r="AS3" s="13" t="s">
        <v>59</v>
      </c>
    </row>
    <row r="4" spans="1:45" s="11" customFormat="1">
      <c r="A4" s="270" t="s">
        <v>129</v>
      </c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70"/>
      <c r="X4" s="270"/>
      <c r="Y4" s="270"/>
      <c r="Z4" s="270"/>
      <c r="AA4" s="270"/>
      <c r="AB4" s="270"/>
      <c r="AC4" s="270"/>
      <c r="AD4" s="270"/>
      <c r="AE4" s="270"/>
      <c r="AF4" s="270"/>
      <c r="AG4" s="270"/>
      <c r="AH4" s="270"/>
      <c r="AI4" s="270"/>
      <c r="AJ4" s="270"/>
      <c r="AK4" s="270"/>
      <c r="AL4" s="270"/>
      <c r="AM4" s="270"/>
      <c r="AN4" s="270"/>
      <c r="AO4" s="270"/>
      <c r="AP4" s="270"/>
      <c r="AQ4" s="270"/>
      <c r="AR4" s="270"/>
      <c r="AS4" s="270"/>
    </row>
    <row r="5" spans="1:45" s="11" customFormat="1" ht="18.75" customHeight="1">
      <c r="A5" s="271" t="s">
        <v>1059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271"/>
      <c r="AS5" s="271"/>
    </row>
    <row r="6" spans="1:45" s="11" customFormat="1">
      <c r="A6" s="16"/>
      <c r="B6" s="16"/>
      <c r="C6" s="16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</row>
    <row r="7" spans="1:45" s="11" customFormat="1" ht="18.75" customHeight="1">
      <c r="A7" s="271" t="s">
        <v>1045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</row>
    <row r="8" spans="1:45" s="11" customFormat="1">
      <c r="A8" s="343" t="s">
        <v>130</v>
      </c>
      <c r="B8" s="343"/>
      <c r="C8" s="343"/>
      <c r="D8" s="343"/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</row>
    <row r="9" spans="1:45" s="11" customFormat="1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</row>
    <row r="10" spans="1:45" s="11" customFormat="1">
      <c r="A10" s="345" t="s">
        <v>1065</v>
      </c>
      <c r="B10" s="345"/>
      <c r="C10" s="345"/>
      <c r="D10" s="345"/>
      <c r="E10" s="345"/>
      <c r="F10" s="345"/>
      <c r="G10" s="345"/>
      <c r="H10" s="345"/>
      <c r="I10" s="345"/>
      <c r="J10" s="345"/>
      <c r="K10" s="345"/>
      <c r="L10" s="345"/>
      <c r="M10" s="345"/>
      <c r="N10" s="345"/>
      <c r="O10" s="345"/>
      <c r="P10" s="345"/>
      <c r="Q10" s="345"/>
      <c r="R10" s="345"/>
      <c r="S10" s="345"/>
      <c r="T10" s="345"/>
      <c r="U10" s="345"/>
      <c r="V10" s="345"/>
      <c r="W10" s="345"/>
      <c r="X10" s="345"/>
      <c r="Y10" s="345"/>
      <c r="Z10" s="345"/>
      <c r="AA10" s="345"/>
      <c r="AB10" s="345"/>
      <c r="AC10" s="345"/>
      <c r="AD10" s="345"/>
      <c r="AE10" s="345"/>
      <c r="AF10" s="345"/>
      <c r="AG10" s="345"/>
      <c r="AH10" s="345"/>
      <c r="AI10" s="345"/>
      <c r="AJ10" s="345"/>
      <c r="AK10" s="345"/>
      <c r="AL10" s="345"/>
      <c r="AM10" s="345"/>
      <c r="AN10" s="345"/>
      <c r="AO10" s="345"/>
      <c r="AP10" s="345"/>
      <c r="AQ10" s="345"/>
      <c r="AR10" s="345"/>
      <c r="AS10" s="345"/>
    </row>
    <row r="11" spans="1:45" s="11" customFormat="1">
      <c r="A11" s="32"/>
      <c r="B11" s="32"/>
      <c r="C11" s="32"/>
      <c r="AA11" s="13"/>
    </row>
    <row r="12" spans="1:45" s="11" customFormat="1">
      <c r="A12" s="343" t="s">
        <v>1061</v>
      </c>
      <c r="B12" s="343"/>
      <c r="C12" s="343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343"/>
      <c r="Q12" s="343"/>
      <c r="R12" s="343"/>
      <c r="S12" s="343"/>
      <c r="T12" s="343"/>
      <c r="U12" s="343"/>
      <c r="V12" s="343"/>
      <c r="W12" s="343"/>
      <c r="X12" s="343"/>
      <c r="Y12" s="343"/>
      <c r="Z12" s="343"/>
      <c r="AA12" s="343"/>
      <c r="AB12" s="343"/>
      <c r="AC12" s="343"/>
      <c r="AD12" s="343"/>
      <c r="AE12" s="343"/>
      <c r="AF12" s="343"/>
      <c r="AG12" s="343"/>
      <c r="AH12" s="343"/>
      <c r="AI12" s="343"/>
      <c r="AJ12" s="343"/>
      <c r="AK12" s="343"/>
      <c r="AL12" s="343"/>
      <c r="AM12" s="343"/>
      <c r="AN12" s="343"/>
      <c r="AO12" s="343"/>
      <c r="AP12" s="343"/>
      <c r="AQ12" s="343"/>
      <c r="AR12" s="343"/>
      <c r="AS12" s="343"/>
    </row>
    <row r="13" spans="1:45" s="11" customFormat="1">
      <c r="A13" s="343" t="s">
        <v>392</v>
      </c>
      <c r="B13" s="343"/>
      <c r="C13" s="343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343"/>
      <c r="Q13" s="343"/>
      <c r="R13" s="343"/>
      <c r="S13" s="343"/>
      <c r="T13" s="343"/>
      <c r="U13" s="343"/>
      <c r="V13" s="343"/>
      <c r="W13" s="343"/>
      <c r="X13" s="343"/>
      <c r="Y13" s="343"/>
      <c r="Z13" s="343"/>
      <c r="AA13" s="343"/>
      <c r="AB13" s="343"/>
      <c r="AC13" s="343"/>
      <c r="AD13" s="343"/>
      <c r="AE13" s="343"/>
      <c r="AF13" s="343"/>
      <c r="AG13" s="343"/>
      <c r="AH13" s="343"/>
      <c r="AI13" s="343"/>
      <c r="AJ13" s="343"/>
      <c r="AK13" s="343"/>
      <c r="AL13" s="343"/>
      <c r="AM13" s="343"/>
      <c r="AN13" s="343"/>
      <c r="AO13" s="343"/>
      <c r="AP13" s="343"/>
      <c r="AQ13" s="343"/>
      <c r="AR13" s="343"/>
      <c r="AS13" s="343"/>
    </row>
    <row r="14" spans="1:45" s="11" customFormat="1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</row>
    <row r="15" spans="1:45" s="11" customFormat="1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</row>
    <row r="16" spans="1:45" s="11" customFormat="1" ht="59.25" customHeight="1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</row>
    <row r="17" spans="1:101" s="11" customFormat="1">
      <c r="A17" s="131"/>
      <c r="B17" s="131"/>
      <c r="C17" s="131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44"/>
    </row>
    <row r="18" spans="1:101" s="11" customFormat="1">
      <c r="A18" s="131"/>
      <c r="B18" s="131"/>
      <c r="C18" s="131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</row>
    <row r="19" spans="1:101" s="11" customFormat="1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</row>
    <row r="20" spans="1:101" ht="15.7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</row>
    <row r="21" spans="1:101" s="104" customFormat="1" ht="31.5" customHeight="1">
      <c r="A21" s="346" t="s">
        <v>131</v>
      </c>
      <c r="B21" s="346" t="s">
        <v>42</v>
      </c>
      <c r="C21" s="346" t="s">
        <v>39</v>
      </c>
      <c r="D21" s="341" t="s">
        <v>1044</v>
      </c>
      <c r="E21" s="341"/>
      <c r="F21" s="341"/>
      <c r="G21" s="341"/>
      <c r="H21" s="341"/>
      <c r="I21" s="341"/>
      <c r="J21" s="341"/>
      <c r="K21" s="341"/>
      <c r="L21" s="341"/>
      <c r="M21" s="341"/>
      <c r="N21" s="341"/>
      <c r="O21" s="341"/>
      <c r="P21" s="341"/>
      <c r="Q21" s="341"/>
      <c r="R21" s="341"/>
      <c r="S21" s="341"/>
      <c r="T21" s="341"/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  <c r="AF21" s="341"/>
      <c r="AG21" s="341"/>
      <c r="AH21" s="341"/>
      <c r="AI21" s="341"/>
      <c r="AJ21" s="341"/>
      <c r="AK21" s="341"/>
      <c r="AL21" s="341"/>
      <c r="AM21" s="341"/>
      <c r="AN21" s="341"/>
      <c r="AO21" s="341"/>
      <c r="AP21" s="341"/>
      <c r="AQ21" s="341"/>
      <c r="AR21" s="341"/>
      <c r="AS21" s="341"/>
      <c r="AT21" s="341"/>
      <c r="AU21" s="341"/>
      <c r="AV21" s="341"/>
      <c r="AW21" s="341"/>
      <c r="AX21" s="341"/>
      <c r="AY21" s="341"/>
      <c r="AZ21" s="341"/>
      <c r="BA21" s="341"/>
      <c r="BB21" s="341"/>
      <c r="BC21" s="341"/>
      <c r="BD21" s="341"/>
      <c r="BE21" s="341"/>
      <c r="BF21" s="341"/>
      <c r="BG21" s="341"/>
      <c r="BH21" s="341"/>
      <c r="BI21" s="341"/>
      <c r="BJ21" s="341"/>
      <c r="BK21" s="341"/>
      <c r="BL21" s="341"/>
      <c r="BM21" s="341"/>
      <c r="BN21" s="341"/>
      <c r="BO21" s="341"/>
      <c r="BP21" s="341"/>
      <c r="BQ21" s="341"/>
      <c r="BR21" s="341"/>
      <c r="BS21" s="341"/>
      <c r="BT21" s="341"/>
      <c r="BU21" s="341"/>
      <c r="BV21" s="341"/>
      <c r="BW21" s="341"/>
      <c r="BX21" s="341"/>
      <c r="BY21" s="341"/>
      <c r="BZ21" s="341"/>
      <c r="CA21" s="341"/>
      <c r="CB21" s="341"/>
      <c r="CC21" s="341"/>
      <c r="CD21" s="341"/>
      <c r="CE21" s="341"/>
      <c r="CF21" s="341"/>
      <c r="CG21" s="341"/>
      <c r="CH21" s="341"/>
      <c r="CI21" s="341"/>
      <c r="CJ21" s="341"/>
      <c r="CK21" s="341"/>
      <c r="CL21" s="341"/>
      <c r="CM21" s="341"/>
      <c r="CN21" s="341"/>
      <c r="CO21" s="341"/>
      <c r="CP21" s="341"/>
      <c r="CQ21" s="341"/>
      <c r="CR21" s="341"/>
      <c r="CS21" s="341"/>
      <c r="CT21" s="341"/>
      <c r="CU21" s="341"/>
      <c r="CV21" s="341"/>
      <c r="CW21" s="341"/>
    </row>
    <row r="22" spans="1:101" ht="31.5" customHeight="1">
      <c r="A22" s="346"/>
      <c r="B22" s="346"/>
      <c r="C22" s="346"/>
      <c r="D22" s="341" t="s">
        <v>132</v>
      </c>
      <c r="E22" s="341"/>
      <c r="F22" s="341"/>
      <c r="G22" s="341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 t="s">
        <v>272</v>
      </c>
      <c r="AW22" s="341"/>
      <c r="AX22" s="341"/>
      <c r="AY22" s="341"/>
      <c r="AZ22" s="341"/>
      <c r="BA22" s="341"/>
      <c r="BB22" s="341"/>
      <c r="BC22" s="341"/>
      <c r="BD22" s="341"/>
      <c r="BE22" s="341"/>
      <c r="BF22" s="341"/>
      <c r="BG22" s="341"/>
      <c r="BH22" s="341"/>
      <c r="BI22" s="341"/>
      <c r="BJ22" s="341"/>
      <c r="BK22" s="341"/>
      <c r="BL22" s="341"/>
      <c r="BM22" s="341"/>
      <c r="BN22" s="341"/>
      <c r="BO22" s="341"/>
      <c r="BP22" s="341"/>
      <c r="BQ22" s="341"/>
      <c r="BR22" s="341"/>
      <c r="BS22" s="341"/>
      <c r="BT22" s="341"/>
      <c r="BU22" s="341"/>
      <c r="BV22" s="341"/>
      <c r="BW22" s="341"/>
      <c r="BX22" s="341"/>
      <c r="BY22" s="341"/>
      <c r="BZ22" s="341"/>
      <c r="CA22" s="341"/>
      <c r="CB22" s="341" t="s">
        <v>133</v>
      </c>
      <c r="CC22" s="341"/>
      <c r="CD22" s="341"/>
      <c r="CE22" s="341"/>
      <c r="CF22" s="341"/>
      <c r="CG22" s="341"/>
      <c r="CH22" s="341" t="s">
        <v>134</v>
      </c>
      <c r="CI22" s="341"/>
      <c r="CJ22" s="341"/>
      <c r="CK22" s="341"/>
      <c r="CL22" s="341" t="s">
        <v>135</v>
      </c>
      <c r="CM22" s="341"/>
      <c r="CN22" s="341"/>
      <c r="CO22" s="341"/>
      <c r="CP22" s="341"/>
      <c r="CQ22" s="341"/>
      <c r="CR22" s="341" t="s">
        <v>136</v>
      </c>
      <c r="CS22" s="341"/>
      <c r="CT22" s="341"/>
      <c r="CU22" s="341"/>
      <c r="CV22" s="341" t="s">
        <v>137</v>
      </c>
      <c r="CW22" s="341"/>
    </row>
    <row r="23" spans="1:101" s="105" customFormat="1" ht="144.75" customHeight="1">
      <c r="A23" s="346"/>
      <c r="B23" s="346"/>
      <c r="C23" s="346"/>
      <c r="D23" s="340" t="s">
        <v>273</v>
      </c>
      <c r="E23" s="340"/>
      <c r="F23" s="340" t="s">
        <v>274</v>
      </c>
      <c r="G23" s="340"/>
      <c r="H23" s="340" t="s">
        <v>275</v>
      </c>
      <c r="I23" s="340"/>
      <c r="J23" s="340" t="s">
        <v>276</v>
      </c>
      <c r="K23" s="340"/>
      <c r="L23" s="340" t="s">
        <v>277</v>
      </c>
      <c r="M23" s="340"/>
      <c r="N23" s="340" t="s">
        <v>278</v>
      </c>
      <c r="O23" s="340"/>
      <c r="P23" s="340" t="s">
        <v>279</v>
      </c>
      <c r="Q23" s="340"/>
      <c r="R23" s="340" t="s">
        <v>280</v>
      </c>
      <c r="S23" s="340"/>
      <c r="T23" s="340" t="s">
        <v>281</v>
      </c>
      <c r="U23" s="340"/>
      <c r="V23" s="340" t="s">
        <v>282</v>
      </c>
      <c r="W23" s="340"/>
      <c r="X23" s="342" t="s">
        <v>283</v>
      </c>
      <c r="Y23" s="342"/>
      <c r="Z23" s="342" t="s">
        <v>284</v>
      </c>
      <c r="AA23" s="342"/>
      <c r="AB23" s="342" t="s">
        <v>285</v>
      </c>
      <c r="AC23" s="342"/>
      <c r="AD23" s="342" t="s">
        <v>286</v>
      </c>
      <c r="AE23" s="342"/>
      <c r="AF23" s="342" t="s">
        <v>287</v>
      </c>
      <c r="AG23" s="342"/>
      <c r="AH23" s="342" t="s">
        <v>288</v>
      </c>
      <c r="AI23" s="342"/>
      <c r="AJ23" s="342" t="s">
        <v>289</v>
      </c>
      <c r="AK23" s="342"/>
      <c r="AL23" s="342" t="s">
        <v>290</v>
      </c>
      <c r="AM23" s="342"/>
      <c r="AN23" s="342" t="s">
        <v>291</v>
      </c>
      <c r="AO23" s="342"/>
      <c r="AP23" s="342" t="s">
        <v>292</v>
      </c>
      <c r="AQ23" s="342"/>
      <c r="AR23" s="342" t="s">
        <v>293</v>
      </c>
      <c r="AS23" s="342"/>
      <c r="AT23" s="342" t="s">
        <v>294</v>
      </c>
      <c r="AU23" s="342"/>
      <c r="AV23" s="342" t="s">
        <v>295</v>
      </c>
      <c r="AW23" s="342"/>
      <c r="AX23" s="342" t="s">
        <v>296</v>
      </c>
      <c r="AY23" s="342"/>
      <c r="AZ23" s="342" t="s">
        <v>297</v>
      </c>
      <c r="BA23" s="342"/>
      <c r="BB23" s="342" t="s">
        <v>298</v>
      </c>
      <c r="BC23" s="342"/>
      <c r="BD23" s="342" t="s">
        <v>299</v>
      </c>
      <c r="BE23" s="342"/>
      <c r="BF23" s="342" t="s">
        <v>300</v>
      </c>
      <c r="BG23" s="342"/>
      <c r="BH23" s="342" t="s">
        <v>301</v>
      </c>
      <c r="BI23" s="342"/>
      <c r="BJ23" s="342" t="s">
        <v>302</v>
      </c>
      <c r="BK23" s="342"/>
      <c r="BL23" s="342" t="s">
        <v>303</v>
      </c>
      <c r="BM23" s="342"/>
      <c r="BN23" s="340" t="s">
        <v>304</v>
      </c>
      <c r="BO23" s="340"/>
      <c r="BP23" s="340" t="s">
        <v>305</v>
      </c>
      <c r="BQ23" s="340"/>
      <c r="BR23" s="340" t="s">
        <v>306</v>
      </c>
      <c r="BS23" s="340"/>
      <c r="BT23" s="340" t="s">
        <v>307</v>
      </c>
      <c r="BU23" s="340"/>
      <c r="BV23" s="340" t="s">
        <v>308</v>
      </c>
      <c r="BW23" s="340"/>
      <c r="BX23" s="340" t="s">
        <v>309</v>
      </c>
      <c r="BY23" s="340"/>
      <c r="BZ23" s="340" t="s">
        <v>310</v>
      </c>
      <c r="CA23" s="340"/>
      <c r="CB23" s="340" t="s">
        <v>311</v>
      </c>
      <c r="CC23" s="340"/>
      <c r="CD23" s="340" t="s">
        <v>312</v>
      </c>
      <c r="CE23" s="340"/>
      <c r="CF23" s="340" t="s">
        <v>313</v>
      </c>
      <c r="CG23" s="340"/>
      <c r="CH23" s="340" t="s">
        <v>314</v>
      </c>
      <c r="CI23" s="340"/>
      <c r="CJ23" s="340" t="s">
        <v>315</v>
      </c>
      <c r="CK23" s="340"/>
      <c r="CL23" s="340" t="s">
        <v>316</v>
      </c>
      <c r="CM23" s="340"/>
      <c r="CN23" s="340" t="s">
        <v>317</v>
      </c>
      <c r="CO23" s="340"/>
      <c r="CP23" s="340" t="s">
        <v>318</v>
      </c>
      <c r="CQ23" s="340"/>
      <c r="CR23" s="340" t="s">
        <v>319</v>
      </c>
      <c r="CS23" s="340"/>
      <c r="CT23" s="340" t="s">
        <v>320</v>
      </c>
      <c r="CU23" s="340"/>
      <c r="CV23" s="340" t="s">
        <v>321</v>
      </c>
      <c r="CW23" s="340"/>
    </row>
    <row r="24" spans="1:101" ht="62.25" customHeight="1">
      <c r="A24" s="346"/>
      <c r="B24" s="346"/>
      <c r="C24" s="346"/>
      <c r="D24" s="49" t="s">
        <v>6</v>
      </c>
      <c r="E24" s="50" t="s">
        <v>7</v>
      </c>
      <c r="F24" s="49" t="s">
        <v>6</v>
      </c>
      <c r="G24" s="50" t="s">
        <v>7</v>
      </c>
      <c r="H24" s="49" t="s">
        <v>6</v>
      </c>
      <c r="I24" s="50" t="s">
        <v>7</v>
      </c>
      <c r="J24" s="49" t="s">
        <v>6</v>
      </c>
      <c r="K24" s="50" t="s">
        <v>7</v>
      </c>
      <c r="L24" s="49" t="s">
        <v>6</v>
      </c>
      <c r="M24" s="50" t="s">
        <v>7</v>
      </c>
      <c r="N24" s="49" t="s">
        <v>6</v>
      </c>
      <c r="O24" s="50" t="s">
        <v>7</v>
      </c>
      <c r="P24" s="49" t="s">
        <v>6</v>
      </c>
      <c r="Q24" s="50" t="s">
        <v>7</v>
      </c>
      <c r="R24" s="49" t="s">
        <v>6</v>
      </c>
      <c r="S24" s="50" t="s">
        <v>7</v>
      </c>
      <c r="T24" s="49" t="s">
        <v>6</v>
      </c>
      <c r="U24" s="50" t="s">
        <v>7</v>
      </c>
      <c r="V24" s="49" t="s">
        <v>6</v>
      </c>
      <c r="W24" s="50" t="s">
        <v>7</v>
      </c>
      <c r="X24" s="49" t="s">
        <v>6</v>
      </c>
      <c r="Y24" s="50" t="s">
        <v>7</v>
      </c>
      <c r="Z24" s="49" t="s">
        <v>6</v>
      </c>
      <c r="AA24" s="50" t="s">
        <v>7</v>
      </c>
      <c r="AB24" s="49" t="s">
        <v>6</v>
      </c>
      <c r="AC24" s="50" t="s">
        <v>7</v>
      </c>
      <c r="AD24" s="49" t="s">
        <v>6</v>
      </c>
      <c r="AE24" s="50" t="s">
        <v>7</v>
      </c>
      <c r="AF24" s="49" t="s">
        <v>6</v>
      </c>
      <c r="AG24" s="50" t="s">
        <v>7</v>
      </c>
      <c r="AH24" s="49" t="s">
        <v>6</v>
      </c>
      <c r="AI24" s="50" t="s">
        <v>7</v>
      </c>
      <c r="AJ24" s="49" t="s">
        <v>6</v>
      </c>
      <c r="AK24" s="50" t="s">
        <v>7</v>
      </c>
      <c r="AL24" s="49" t="s">
        <v>6</v>
      </c>
      <c r="AM24" s="50" t="s">
        <v>7</v>
      </c>
      <c r="AN24" s="49" t="s">
        <v>6</v>
      </c>
      <c r="AO24" s="50" t="s">
        <v>7</v>
      </c>
      <c r="AP24" s="49" t="s">
        <v>6</v>
      </c>
      <c r="AQ24" s="50" t="s">
        <v>7</v>
      </c>
      <c r="AR24" s="49" t="s">
        <v>6</v>
      </c>
      <c r="AS24" s="50" t="s">
        <v>7</v>
      </c>
      <c r="AT24" s="49" t="s">
        <v>6</v>
      </c>
      <c r="AU24" s="50" t="s">
        <v>7</v>
      </c>
      <c r="AV24" s="49" t="s">
        <v>6</v>
      </c>
      <c r="AW24" s="50" t="s">
        <v>7</v>
      </c>
      <c r="AX24" s="49" t="s">
        <v>6</v>
      </c>
      <c r="AY24" s="50" t="s">
        <v>7</v>
      </c>
      <c r="AZ24" s="49" t="s">
        <v>6</v>
      </c>
      <c r="BA24" s="50" t="s">
        <v>7</v>
      </c>
      <c r="BB24" s="49" t="s">
        <v>6</v>
      </c>
      <c r="BC24" s="50" t="s">
        <v>7</v>
      </c>
      <c r="BD24" s="49" t="s">
        <v>6</v>
      </c>
      <c r="BE24" s="50" t="s">
        <v>7</v>
      </c>
      <c r="BF24" s="49" t="s">
        <v>6</v>
      </c>
      <c r="BG24" s="50" t="s">
        <v>7</v>
      </c>
      <c r="BH24" s="49" t="s">
        <v>6</v>
      </c>
      <c r="BI24" s="50" t="s">
        <v>7</v>
      </c>
      <c r="BJ24" s="49" t="s">
        <v>6</v>
      </c>
      <c r="BK24" s="50" t="s">
        <v>7</v>
      </c>
      <c r="BL24" s="49" t="s">
        <v>6</v>
      </c>
      <c r="BM24" s="50" t="s">
        <v>7</v>
      </c>
      <c r="BN24" s="49" t="s">
        <v>6</v>
      </c>
      <c r="BO24" s="50" t="s">
        <v>7</v>
      </c>
      <c r="BP24" s="49" t="s">
        <v>6</v>
      </c>
      <c r="BQ24" s="50" t="s">
        <v>7</v>
      </c>
      <c r="BR24" s="49" t="s">
        <v>6</v>
      </c>
      <c r="BS24" s="50" t="s">
        <v>7</v>
      </c>
      <c r="BT24" s="49" t="s">
        <v>6</v>
      </c>
      <c r="BU24" s="50" t="s">
        <v>7</v>
      </c>
      <c r="BV24" s="49" t="s">
        <v>6</v>
      </c>
      <c r="BW24" s="50" t="s">
        <v>7</v>
      </c>
      <c r="BX24" s="49" t="s">
        <v>6</v>
      </c>
      <c r="BY24" s="50" t="s">
        <v>7</v>
      </c>
      <c r="BZ24" s="49" t="s">
        <v>6</v>
      </c>
      <c r="CA24" s="50" t="s">
        <v>7</v>
      </c>
      <c r="CB24" s="49" t="s">
        <v>6</v>
      </c>
      <c r="CC24" s="50" t="s">
        <v>7</v>
      </c>
      <c r="CD24" s="49" t="s">
        <v>6</v>
      </c>
      <c r="CE24" s="50" t="s">
        <v>7</v>
      </c>
      <c r="CF24" s="49" t="s">
        <v>6</v>
      </c>
      <c r="CG24" s="50" t="s">
        <v>7</v>
      </c>
      <c r="CH24" s="49" t="s">
        <v>6</v>
      </c>
      <c r="CI24" s="50" t="s">
        <v>7</v>
      </c>
      <c r="CJ24" s="49" t="s">
        <v>6</v>
      </c>
      <c r="CK24" s="50" t="s">
        <v>7</v>
      </c>
      <c r="CL24" s="49" t="s">
        <v>6</v>
      </c>
      <c r="CM24" s="50" t="s">
        <v>7</v>
      </c>
      <c r="CN24" s="49" t="s">
        <v>6</v>
      </c>
      <c r="CO24" s="50" t="s">
        <v>7</v>
      </c>
      <c r="CP24" s="49" t="s">
        <v>6</v>
      </c>
      <c r="CQ24" s="50" t="s">
        <v>7</v>
      </c>
      <c r="CR24" s="49" t="s">
        <v>6</v>
      </c>
      <c r="CS24" s="50" t="s">
        <v>7</v>
      </c>
      <c r="CT24" s="49" t="s">
        <v>6</v>
      </c>
      <c r="CU24" s="50" t="s">
        <v>7</v>
      </c>
      <c r="CV24" s="49" t="s">
        <v>6</v>
      </c>
      <c r="CW24" s="50" t="s">
        <v>7</v>
      </c>
    </row>
    <row r="25" spans="1:101" s="42" customFormat="1" ht="35.25" customHeight="1">
      <c r="A25" s="48">
        <v>1</v>
      </c>
      <c r="B25" s="48">
        <v>2</v>
      </c>
      <c r="C25" s="48">
        <v>3</v>
      </c>
      <c r="D25" s="41" t="s">
        <v>138</v>
      </c>
      <c r="E25" s="41" t="s">
        <v>139</v>
      </c>
      <c r="F25" s="41" t="s">
        <v>140</v>
      </c>
      <c r="G25" s="41" t="s">
        <v>141</v>
      </c>
      <c r="H25" s="41" t="s">
        <v>322</v>
      </c>
      <c r="I25" s="41" t="s">
        <v>323</v>
      </c>
      <c r="J25" s="41" t="s">
        <v>324</v>
      </c>
      <c r="K25" s="41" t="s">
        <v>325</v>
      </c>
      <c r="L25" s="41" t="s">
        <v>326</v>
      </c>
      <c r="M25" s="41" t="s">
        <v>327</v>
      </c>
      <c r="N25" s="41" t="s">
        <v>328</v>
      </c>
      <c r="O25" s="41" t="s">
        <v>329</v>
      </c>
      <c r="P25" s="41" t="s">
        <v>330</v>
      </c>
      <c r="Q25" s="41" t="s">
        <v>331</v>
      </c>
      <c r="R25" s="41" t="s">
        <v>332</v>
      </c>
      <c r="S25" s="41" t="s">
        <v>333</v>
      </c>
      <c r="T25" s="41" t="s">
        <v>334</v>
      </c>
      <c r="U25" s="41" t="s">
        <v>335</v>
      </c>
      <c r="V25" s="41" t="s">
        <v>336</v>
      </c>
      <c r="W25" s="41" t="s">
        <v>337</v>
      </c>
      <c r="X25" s="41" t="s">
        <v>338</v>
      </c>
      <c r="Y25" s="41" t="s">
        <v>339</v>
      </c>
      <c r="Z25" s="41" t="s">
        <v>340</v>
      </c>
      <c r="AA25" s="41" t="s">
        <v>341</v>
      </c>
      <c r="AB25" s="41" t="s">
        <v>342</v>
      </c>
      <c r="AC25" s="41" t="s">
        <v>343</v>
      </c>
      <c r="AD25" s="41" t="s">
        <v>344</v>
      </c>
      <c r="AE25" s="41" t="s">
        <v>345</v>
      </c>
      <c r="AF25" s="41" t="s">
        <v>346</v>
      </c>
      <c r="AG25" s="41" t="s">
        <v>347</v>
      </c>
      <c r="AH25" s="41" t="s">
        <v>348</v>
      </c>
      <c r="AI25" s="41" t="s">
        <v>349</v>
      </c>
      <c r="AJ25" s="41" t="s">
        <v>350</v>
      </c>
      <c r="AK25" s="41" t="s">
        <v>351</v>
      </c>
      <c r="AL25" s="41" t="s">
        <v>352</v>
      </c>
      <c r="AM25" s="41" t="s">
        <v>353</v>
      </c>
      <c r="AN25" s="41" t="s">
        <v>354</v>
      </c>
      <c r="AO25" s="41" t="s">
        <v>355</v>
      </c>
      <c r="AP25" s="41" t="s">
        <v>356</v>
      </c>
      <c r="AQ25" s="41" t="s">
        <v>357</v>
      </c>
      <c r="AR25" s="41" t="s">
        <v>358</v>
      </c>
      <c r="AS25" s="41" t="s">
        <v>359</v>
      </c>
      <c r="AT25" s="41" t="s">
        <v>360</v>
      </c>
      <c r="AU25" s="41" t="s">
        <v>361</v>
      </c>
      <c r="AV25" s="41" t="s">
        <v>142</v>
      </c>
      <c r="AW25" s="41" t="s">
        <v>143</v>
      </c>
      <c r="AX25" s="41" t="s">
        <v>144</v>
      </c>
      <c r="AY25" s="41" t="s">
        <v>145</v>
      </c>
      <c r="AZ25" s="41" t="s">
        <v>270</v>
      </c>
      <c r="BA25" s="41" t="s">
        <v>271</v>
      </c>
      <c r="BB25" s="41" t="s">
        <v>362</v>
      </c>
      <c r="BC25" s="41" t="s">
        <v>363</v>
      </c>
      <c r="BD25" s="41" t="s">
        <v>364</v>
      </c>
      <c r="BE25" s="41" t="s">
        <v>365</v>
      </c>
      <c r="BF25" s="41" t="s">
        <v>366</v>
      </c>
      <c r="BG25" s="41" t="s">
        <v>367</v>
      </c>
      <c r="BH25" s="41" t="s">
        <v>368</v>
      </c>
      <c r="BI25" s="41" t="s">
        <v>369</v>
      </c>
      <c r="BJ25" s="41" t="s">
        <v>370</v>
      </c>
      <c r="BK25" s="41" t="s">
        <v>371</v>
      </c>
      <c r="BL25" s="41" t="s">
        <v>372</v>
      </c>
      <c r="BM25" s="41" t="s">
        <v>373</v>
      </c>
      <c r="BN25" s="41" t="s">
        <v>374</v>
      </c>
      <c r="BO25" s="41" t="s">
        <v>375</v>
      </c>
      <c r="BP25" s="41" t="s">
        <v>376</v>
      </c>
      <c r="BQ25" s="41" t="s">
        <v>377</v>
      </c>
      <c r="BR25" s="41" t="s">
        <v>378</v>
      </c>
      <c r="BS25" s="41" t="s">
        <v>379</v>
      </c>
      <c r="BT25" s="41" t="s">
        <v>380</v>
      </c>
      <c r="BU25" s="41" t="s">
        <v>381</v>
      </c>
      <c r="BV25" s="41" t="s">
        <v>382</v>
      </c>
      <c r="BW25" s="41" t="s">
        <v>383</v>
      </c>
      <c r="BX25" s="41" t="s">
        <v>384</v>
      </c>
      <c r="BY25" s="41" t="s">
        <v>385</v>
      </c>
      <c r="BZ25" s="41" t="s">
        <v>386</v>
      </c>
      <c r="CA25" s="41" t="s">
        <v>387</v>
      </c>
      <c r="CB25" s="41" t="s">
        <v>146</v>
      </c>
      <c r="CC25" s="41" t="s">
        <v>147</v>
      </c>
      <c r="CD25" s="41" t="s">
        <v>148</v>
      </c>
      <c r="CE25" s="41" t="s">
        <v>149</v>
      </c>
      <c r="CF25" s="41" t="s">
        <v>388</v>
      </c>
      <c r="CG25" s="41" t="s">
        <v>389</v>
      </c>
      <c r="CH25" s="41" t="s">
        <v>150</v>
      </c>
      <c r="CI25" s="41" t="s">
        <v>151</v>
      </c>
      <c r="CJ25" s="41" t="s">
        <v>152</v>
      </c>
      <c r="CK25" s="41" t="s">
        <v>153</v>
      </c>
      <c r="CL25" s="41" t="s">
        <v>154</v>
      </c>
      <c r="CM25" s="41" t="s">
        <v>155</v>
      </c>
      <c r="CN25" s="41" t="s">
        <v>156</v>
      </c>
      <c r="CO25" s="41" t="s">
        <v>157</v>
      </c>
      <c r="CP25" s="41" t="s">
        <v>390</v>
      </c>
      <c r="CQ25" s="41" t="s">
        <v>391</v>
      </c>
      <c r="CR25" s="41" t="s">
        <v>158</v>
      </c>
      <c r="CS25" s="41" t="s">
        <v>159</v>
      </c>
      <c r="CT25" s="41" t="s">
        <v>160</v>
      </c>
      <c r="CU25" s="41" t="s">
        <v>161</v>
      </c>
      <c r="CV25" s="41" t="s">
        <v>162</v>
      </c>
      <c r="CW25" s="41" t="s">
        <v>163</v>
      </c>
    </row>
    <row r="26" spans="1:101" s="162" customFormat="1" ht="33" customHeight="1">
      <c r="A26" s="136">
        <v>0</v>
      </c>
      <c r="B26" s="161" t="s">
        <v>455</v>
      </c>
      <c r="C26" s="136" t="s">
        <v>41</v>
      </c>
      <c r="D26" s="177">
        <f>D27</f>
        <v>0</v>
      </c>
      <c r="E26" s="177">
        <f t="shared" ref="E26:BP30" si="0">E27</f>
        <v>0</v>
      </c>
      <c r="F26" s="177">
        <f t="shared" si="0"/>
        <v>0</v>
      </c>
      <c r="G26" s="177">
        <f t="shared" si="0"/>
        <v>0</v>
      </c>
      <c r="H26" s="177">
        <f t="shared" si="0"/>
        <v>0</v>
      </c>
      <c r="I26" s="177">
        <f t="shared" si="0"/>
        <v>0</v>
      </c>
      <c r="J26" s="177">
        <f t="shared" si="0"/>
        <v>0</v>
      </c>
      <c r="K26" s="177">
        <f t="shared" si="0"/>
        <v>0</v>
      </c>
      <c r="L26" s="177">
        <f t="shared" si="0"/>
        <v>0</v>
      </c>
      <c r="M26" s="177">
        <f t="shared" si="0"/>
        <v>0</v>
      </c>
      <c r="N26" s="177">
        <f t="shared" si="0"/>
        <v>0</v>
      </c>
      <c r="O26" s="177">
        <f t="shared" si="0"/>
        <v>0</v>
      </c>
      <c r="P26" s="177">
        <f t="shared" si="0"/>
        <v>0</v>
      </c>
      <c r="Q26" s="177">
        <f t="shared" si="0"/>
        <v>0</v>
      </c>
      <c r="R26" s="177">
        <f t="shared" si="0"/>
        <v>0</v>
      </c>
      <c r="S26" s="177">
        <f t="shared" si="0"/>
        <v>0</v>
      </c>
      <c r="T26" s="177">
        <f t="shared" si="0"/>
        <v>0</v>
      </c>
      <c r="U26" s="177">
        <f t="shared" si="0"/>
        <v>0</v>
      </c>
      <c r="V26" s="177">
        <f t="shared" si="0"/>
        <v>0</v>
      </c>
      <c r="W26" s="177">
        <f t="shared" si="0"/>
        <v>0</v>
      </c>
      <c r="X26" s="177">
        <f t="shared" si="0"/>
        <v>0</v>
      </c>
      <c r="Y26" s="177">
        <f t="shared" si="0"/>
        <v>0</v>
      </c>
      <c r="Z26" s="177">
        <f t="shared" si="0"/>
        <v>0</v>
      </c>
      <c r="AA26" s="177">
        <f t="shared" si="0"/>
        <v>0</v>
      </c>
      <c r="AB26" s="177">
        <f t="shared" si="0"/>
        <v>0</v>
      </c>
      <c r="AC26" s="177">
        <f t="shared" si="0"/>
        <v>0</v>
      </c>
      <c r="AD26" s="177">
        <f t="shared" si="0"/>
        <v>0</v>
      </c>
      <c r="AE26" s="177">
        <f t="shared" si="0"/>
        <v>0</v>
      </c>
      <c r="AF26" s="177">
        <f t="shared" si="0"/>
        <v>0</v>
      </c>
      <c r="AG26" s="177">
        <f t="shared" si="0"/>
        <v>0</v>
      </c>
      <c r="AH26" s="177">
        <f t="shared" si="0"/>
        <v>0</v>
      </c>
      <c r="AI26" s="177">
        <f t="shared" si="0"/>
        <v>0</v>
      </c>
      <c r="AJ26" s="177">
        <f t="shared" si="0"/>
        <v>0</v>
      </c>
      <c r="AK26" s="177">
        <f t="shared" si="0"/>
        <v>0</v>
      </c>
      <c r="AL26" s="177">
        <f t="shared" si="0"/>
        <v>0</v>
      </c>
      <c r="AM26" s="177">
        <f t="shared" si="0"/>
        <v>0</v>
      </c>
      <c r="AN26" s="177">
        <f t="shared" si="0"/>
        <v>0</v>
      </c>
      <c r="AO26" s="177">
        <f t="shared" si="0"/>
        <v>0</v>
      </c>
      <c r="AP26" s="177">
        <f t="shared" si="0"/>
        <v>0</v>
      </c>
      <c r="AQ26" s="177">
        <f t="shared" si="0"/>
        <v>0</v>
      </c>
      <c r="AR26" s="177">
        <f t="shared" si="0"/>
        <v>0</v>
      </c>
      <c r="AS26" s="177">
        <f t="shared" si="0"/>
        <v>0</v>
      </c>
      <c r="AT26" s="177" t="s">
        <v>468</v>
      </c>
      <c r="AU26" s="177" t="s">
        <v>468</v>
      </c>
      <c r="AV26" s="177">
        <f t="shared" si="0"/>
        <v>0</v>
      </c>
      <c r="AW26" s="177">
        <f t="shared" si="0"/>
        <v>0</v>
      </c>
      <c r="AX26" s="177">
        <f t="shared" si="0"/>
        <v>0</v>
      </c>
      <c r="AY26" s="177">
        <f t="shared" si="0"/>
        <v>0</v>
      </c>
      <c r="AZ26" s="177">
        <f t="shared" si="0"/>
        <v>0</v>
      </c>
      <c r="BA26" s="177">
        <f t="shared" si="0"/>
        <v>0</v>
      </c>
      <c r="BB26" s="177">
        <f t="shared" si="0"/>
        <v>0</v>
      </c>
      <c r="BC26" s="177">
        <f t="shared" si="0"/>
        <v>0</v>
      </c>
      <c r="BD26" s="177">
        <f t="shared" si="0"/>
        <v>0</v>
      </c>
      <c r="BE26" s="177">
        <f t="shared" si="0"/>
        <v>0</v>
      </c>
      <c r="BF26" s="177">
        <f t="shared" si="0"/>
        <v>0</v>
      </c>
      <c r="BG26" s="177">
        <f t="shared" si="0"/>
        <v>0</v>
      </c>
      <c r="BH26" s="177">
        <f t="shared" si="0"/>
        <v>0</v>
      </c>
      <c r="BI26" s="177">
        <f t="shared" si="0"/>
        <v>0</v>
      </c>
      <c r="BJ26" s="177">
        <f t="shared" si="0"/>
        <v>0</v>
      </c>
      <c r="BK26" s="177">
        <f t="shared" si="0"/>
        <v>0</v>
      </c>
      <c r="BL26" s="177">
        <f t="shared" si="0"/>
        <v>10.97</v>
      </c>
      <c r="BM26" s="177">
        <f t="shared" si="0"/>
        <v>0</v>
      </c>
      <c r="BN26" s="177">
        <f t="shared" si="0"/>
        <v>0</v>
      </c>
      <c r="BO26" s="177">
        <f t="shared" si="0"/>
        <v>0</v>
      </c>
      <c r="BP26" s="177">
        <f t="shared" si="0"/>
        <v>0</v>
      </c>
      <c r="BQ26" s="177">
        <f t="shared" ref="BQ26:CW30" si="1">BQ27</f>
        <v>0</v>
      </c>
      <c r="BR26" s="177">
        <f t="shared" si="1"/>
        <v>0</v>
      </c>
      <c r="BS26" s="177">
        <f t="shared" si="1"/>
        <v>0</v>
      </c>
      <c r="BT26" s="177">
        <f t="shared" si="1"/>
        <v>0</v>
      </c>
      <c r="BU26" s="177">
        <f t="shared" si="1"/>
        <v>0</v>
      </c>
      <c r="BV26" s="177">
        <f t="shared" si="1"/>
        <v>0</v>
      </c>
      <c r="BW26" s="177">
        <f t="shared" si="1"/>
        <v>0</v>
      </c>
      <c r="BX26" s="177">
        <f t="shared" si="1"/>
        <v>0</v>
      </c>
      <c r="BY26" s="177">
        <f t="shared" si="1"/>
        <v>0</v>
      </c>
      <c r="BZ26" s="177">
        <f t="shared" si="1"/>
        <v>0</v>
      </c>
      <c r="CA26" s="177" t="s">
        <v>41</v>
      </c>
      <c r="CB26" s="177">
        <f t="shared" si="1"/>
        <v>-4.0000000000000003E-5</v>
      </c>
      <c r="CC26" s="177">
        <f t="shared" si="1"/>
        <v>-4.0000000000000003E-5</v>
      </c>
      <c r="CD26" s="177">
        <f t="shared" si="1"/>
        <v>-4.0000000000000003E-5</v>
      </c>
      <c r="CE26" s="177">
        <f t="shared" si="1"/>
        <v>-4.0000000000000003E-5</v>
      </c>
      <c r="CF26" s="177" t="str">
        <f t="shared" si="1"/>
        <v>нд</v>
      </c>
      <c r="CG26" s="177" t="str">
        <f t="shared" si="1"/>
        <v>нд</v>
      </c>
      <c r="CH26" s="177">
        <f t="shared" si="1"/>
        <v>0</v>
      </c>
      <c r="CI26" s="177">
        <f t="shared" si="1"/>
        <v>0</v>
      </c>
      <c r="CJ26" s="177">
        <f t="shared" si="1"/>
        <v>0</v>
      </c>
      <c r="CK26" s="177">
        <f t="shared" si="1"/>
        <v>0</v>
      </c>
      <c r="CL26" s="177">
        <f t="shared" si="1"/>
        <v>0</v>
      </c>
      <c r="CM26" s="177">
        <f t="shared" si="1"/>
        <v>0</v>
      </c>
      <c r="CN26" s="177">
        <f t="shared" si="1"/>
        <v>0</v>
      </c>
      <c r="CO26" s="177">
        <f t="shared" si="1"/>
        <v>0</v>
      </c>
      <c r="CP26" s="177">
        <f t="shared" si="1"/>
        <v>0</v>
      </c>
      <c r="CQ26" s="177">
        <f t="shared" si="1"/>
        <v>0</v>
      </c>
      <c r="CR26" s="177">
        <f t="shared" si="1"/>
        <v>0</v>
      </c>
      <c r="CS26" s="177">
        <f t="shared" si="1"/>
        <v>0</v>
      </c>
      <c r="CT26" s="177">
        <f t="shared" si="1"/>
        <v>0</v>
      </c>
      <c r="CU26" s="177">
        <f t="shared" si="1"/>
        <v>0</v>
      </c>
      <c r="CV26" s="177">
        <f t="shared" si="1"/>
        <v>0</v>
      </c>
      <c r="CW26" s="177">
        <f t="shared" si="1"/>
        <v>0</v>
      </c>
    </row>
    <row r="27" spans="1:101">
      <c r="A27" s="136">
        <v>1</v>
      </c>
      <c r="B27" s="161" t="s">
        <v>470</v>
      </c>
      <c r="C27" s="136" t="s">
        <v>41</v>
      </c>
      <c r="D27" s="177">
        <f>D28</f>
        <v>0</v>
      </c>
      <c r="E27" s="177">
        <f t="shared" si="0"/>
        <v>0</v>
      </c>
      <c r="F27" s="177">
        <f t="shared" si="0"/>
        <v>0</v>
      </c>
      <c r="G27" s="177">
        <f t="shared" si="0"/>
        <v>0</v>
      </c>
      <c r="H27" s="177">
        <f t="shared" si="0"/>
        <v>0</v>
      </c>
      <c r="I27" s="177">
        <f t="shared" si="0"/>
        <v>0</v>
      </c>
      <c r="J27" s="177">
        <f t="shared" si="0"/>
        <v>0</v>
      </c>
      <c r="K27" s="177">
        <f t="shared" si="0"/>
        <v>0</v>
      </c>
      <c r="L27" s="177">
        <f t="shared" si="0"/>
        <v>0</v>
      </c>
      <c r="M27" s="177">
        <f t="shared" si="0"/>
        <v>0</v>
      </c>
      <c r="N27" s="177">
        <f t="shared" si="0"/>
        <v>0</v>
      </c>
      <c r="O27" s="177">
        <f t="shared" si="0"/>
        <v>0</v>
      </c>
      <c r="P27" s="177">
        <f t="shared" si="0"/>
        <v>0</v>
      </c>
      <c r="Q27" s="177">
        <f t="shared" si="0"/>
        <v>0</v>
      </c>
      <c r="R27" s="177">
        <f t="shared" si="0"/>
        <v>0</v>
      </c>
      <c r="S27" s="177">
        <f t="shared" si="0"/>
        <v>0</v>
      </c>
      <c r="T27" s="177">
        <f t="shared" si="0"/>
        <v>0</v>
      </c>
      <c r="U27" s="177">
        <f t="shared" si="0"/>
        <v>0</v>
      </c>
      <c r="V27" s="177">
        <f t="shared" si="0"/>
        <v>0</v>
      </c>
      <c r="W27" s="177">
        <f t="shared" si="0"/>
        <v>0</v>
      </c>
      <c r="X27" s="177">
        <f t="shared" si="0"/>
        <v>0</v>
      </c>
      <c r="Y27" s="177">
        <f t="shared" si="0"/>
        <v>0</v>
      </c>
      <c r="Z27" s="177">
        <f t="shared" si="0"/>
        <v>0</v>
      </c>
      <c r="AA27" s="177">
        <f t="shared" si="0"/>
        <v>0</v>
      </c>
      <c r="AB27" s="177">
        <f t="shared" si="0"/>
        <v>0</v>
      </c>
      <c r="AC27" s="177">
        <f t="shared" si="0"/>
        <v>0</v>
      </c>
      <c r="AD27" s="177">
        <f t="shared" si="0"/>
        <v>0</v>
      </c>
      <c r="AE27" s="177">
        <f t="shared" si="0"/>
        <v>0</v>
      </c>
      <c r="AF27" s="177">
        <f t="shared" si="0"/>
        <v>0</v>
      </c>
      <c r="AG27" s="177">
        <f t="shared" si="0"/>
        <v>0</v>
      </c>
      <c r="AH27" s="177">
        <f t="shared" si="0"/>
        <v>0</v>
      </c>
      <c r="AI27" s="177">
        <f t="shared" si="0"/>
        <v>0</v>
      </c>
      <c r="AJ27" s="177">
        <f t="shared" si="0"/>
        <v>0</v>
      </c>
      <c r="AK27" s="177">
        <f t="shared" si="0"/>
        <v>0</v>
      </c>
      <c r="AL27" s="177">
        <f t="shared" si="0"/>
        <v>0</v>
      </c>
      <c r="AM27" s="177">
        <f t="shared" si="0"/>
        <v>0</v>
      </c>
      <c r="AN27" s="177">
        <f t="shared" si="0"/>
        <v>0</v>
      </c>
      <c r="AO27" s="177">
        <f t="shared" si="0"/>
        <v>0</v>
      </c>
      <c r="AP27" s="177">
        <f t="shared" si="0"/>
        <v>0</v>
      </c>
      <c r="AQ27" s="177">
        <f t="shared" si="0"/>
        <v>0</v>
      </c>
      <c r="AR27" s="177">
        <f t="shared" si="0"/>
        <v>0</v>
      </c>
      <c r="AS27" s="177">
        <f t="shared" si="0"/>
        <v>0</v>
      </c>
      <c r="AT27" s="177" t="s">
        <v>468</v>
      </c>
      <c r="AU27" s="177" t="s">
        <v>468</v>
      </c>
      <c r="AV27" s="177">
        <f t="shared" si="0"/>
        <v>0</v>
      </c>
      <c r="AW27" s="177">
        <f t="shared" si="0"/>
        <v>0</v>
      </c>
      <c r="AX27" s="177">
        <f t="shared" si="0"/>
        <v>0</v>
      </c>
      <c r="AY27" s="177">
        <f t="shared" si="0"/>
        <v>0</v>
      </c>
      <c r="AZ27" s="177">
        <f t="shared" si="0"/>
        <v>0</v>
      </c>
      <c r="BA27" s="177">
        <f t="shared" si="0"/>
        <v>0</v>
      </c>
      <c r="BB27" s="177">
        <f t="shared" si="0"/>
        <v>0</v>
      </c>
      <c r="BC27" s="177">
        <f t="shared" si="0"/>
        <v>0</v>
      </c>
      <c r="BD27" s="177">
        <f t="shared" si="0"/>
        <v>0</v>
      </c>
      <c r="BE27" s="177">
        <f t="shared" si="0"/>
        <v>0</v>
      </c>
      <c r="BF27" s="177">
        <f t="shared" si="0"/>
        <v>0</v>
      </c>
      <c r="BG27" s="177">
        <f t="shared" si="0"/>
        <v>0</v>
      </c>
      <c r="BH27" s="177">
        <f t="shared" si="0"/>
        <v>0</v>
      </c>
      <c r="BI27" s="177">
        <f t="shared" si="0"/>
        <v>0</v>
      </c>
      <c r="BJ27" s="177">
        <f t="shared" si="0"/>
        <v>0</v>
      </c>
      <c r="BK27" s="177">
        <f t="shared" si="0"/>
        <v>0</v>
      </c>
      <c r="BL27" s="177">
        <f t="shared" si="0"/>
        <v>10.97</v>
      </c>
      <c r="BM27" s="177">
        <f t="shared" si="0"/>
        <v>0</v>
      </c>
      <c r="BN27" s="177">
        <f t="shared" si="0"/>
        <v>0</v>
      </c>
      <c r="BO27" s="177">
        <f t="shared" si="0"/>
        <v>0</v>
      </c>
      <c r="BP27" s="177">
        <f t="shared" si="0"/>
        <v>0</v>
      </c>
      <c r="BQ27" s="177">
        <f t="shared" si="1"/>
        <v>0</v>
      </c>
      <c r="BR27" s="177">
        <f t="shared" si="1"/>
        <v>0</v>
      </c>
      <c r="BS27" s="177">
        <f t="shared" si="1"/>
        <v>0</v>
      </c>
      <c r="BT27" s="177">
        <f t="shared" si="1"/>
        <v>0</v>
      </c>
      <c r="BU27" s="177">
        <f t="shared" si="1"/>
        <v>0</v>
      </c>
      <c r="BV27" s="177">
        <f t="shared" si="1"/>
        <v>0</v>
      </c>
      <c r="BW27" s="177">
        <f t="shared" si="1"/>
        <v>0</v>
      </c>
      <c r="BX27" s="177">
        <f t="shared" si="1"/>
        <v>0</v>
      </c>
      <c r="BY27" s="177">
        <f t="shared" si="1"/>
        <v>0</v>
      </c>
      <c r="BZ27" s="177">
        <f t="shared" si="1"/>
        <v>0</v>
      </c>
      <c r="CA27" s="177" t="s">
        <v>41</v>
      </c>
      <c r="CB27" s="177">
        <f t="shared" si="1"/>
        <v>-4.0000000000000003E-5</v>
      </c>
      <c r="CC27" s="177">
        <f t="shared" si="1"/>
        <v>-4.0000000000000003E-5</v>
      </c>
      <c r="CD27" s="177">
        <f t="shared" si="1"/>
        <v>-4.0000000000000003E-5</v>
      </c>
      <c r="CE27" s="177">
        <f t="shared" si="1"/>
        <v>-4.0000000000000003E-5</v>
      </c>
      <c r="CF27" s="177" t="str">
        <f t="shared" si="1"/>
        <v>нд</v>
      </c>
      <c r="CG27" s="177" t="str">
        <f t="shared" si="1"/>
        <v>нд</v>
      </c>
      <c r="CH27" s="177">
        <f t="shared" si="1"/>
        <v>0</v>
      </c>
      <c r="CI27" s="177">
        <f t="shared" si="1"/>
        <v>0</v>
      </c>
      <c r="CJ27" s="177">
        <f t="shared" si="1"/>
        <v>0</v>
      </c>
      <c r="CK27" s="177">
        <f t="shared" si="1"/>
        <v>0</v>
      </c>
      <c r="CL27" s="177">
        <f t="shared" si="1"/>
        <v>0</v>
      </c>
      <c r="CM27" s="177">
        <f t="shared" si="1"/>
        <v>0</v>
      </c>
      <c r="CN27" s="177">
        <f t="shared" si="1"/>
        <v>0</v>
      </c>
      <c r="CO27" s="177">
        <f t="shared" si="1"/>
        <v>0</v>
      </c>
      <c r="CP27" s="177">
        <f t="shared" si="1"/>
        <v>0</v>
      </c>
      <c r="CQ27" s="177">
        <f t="shared" si="1"/>
        <v>0</v>
      </c>
      <c r="CR27" s="177">
        <f t="shared" si="1"/>
        <v>0</v>
      </c>
      <c r="CS27" s="177">
        <f t="shared" si="1"/>
        <v>0</v>
      </c>
      <c r="CT27" s="177">
        <f t="shared" si="1"/>
        <v>0</v>
      </c>
      <c r="CU27" s="177">
        <f t="shared" si="1"/>
        <v>0</v>
      </c>
      <c r="CV27" s="177">
        <f t="shared" si="1"/>
        <v>0</v>
      </c>
      <c r="CW27" s="177">
        <f t="shared" si="1"/>
        <v>0</v>
      </c>
    </row>
    <row r="28" spans="1:101">
      <c r="A28" s="136" t="s">
        <v>48</v>
      </c>
      <c r="B28" s="161" t="s">
        <v>471</v>
      </c>
      <c r="C28" s="136" t="s">
        <v>41</v>
      </c>
      <c r="D28" s="177">
        <f>D29</f>
        <v>0</v>
      </c>
      <c r="E28" s="177">
        <f t="shared" si="0"/>
        <v>0</v>
      </c>
      <c r="F28" s="177">
        <f t="shared" si="0"/>
        <v>0</v>
      </c>
      <c r="G28" s="177">
        <f t="shared" si="0"/>
        <v>0</v>
      </c>
      <c r="H28" s="177">
        <f t="shared" si="0"/>
        <v>0</v>
      </c>
      <c r="I28" s="177">
        <f t="shared" si="0"/>
        <v>0</v>
      </c>
      <c r="J28" s="177">
        <f t="shared" si="0"/>
        <v>0</v>
      </c>
      <c r="K28" s="177">
        <f t="shared" si="0"/>
        <v>0</v>
      </c>
      <c r="L28" s="177">
        <f t="shared" si="0"/>
        <v>0</v>
      </c>
      <c r="M28" s="177">
        <f t="shared" si="0"/>
        <v>0</v>
      </c>
      <c r="N28" s="177">
        <f t="shared" si="0"/>
        <v>0</v>
      </c>
      <c r="O28" s="177">
        <f t="shared" si="0"/>
        <v>0</v>
      </c>
      <c r="P28" s="177">
        <f t="shared" si="0"/>
        <v>0</v>
      </c>
      <c r="Q28" s="177">
        <f t="shared" si="0"/>
        <v>0</v>
      </c>
      <c r="R28" s="177">
        <f t="shared" si="0"/>
        <v>0</v>
      </c>
      <c r="S28" s="177">
        <f t="shared" si="0"/>
        <v>0</v>
      </c>
      <c r="T28" s="177">
        <f t="shared" si="0"/>
        <v>0</v>
      </c>
      <c r="U28" s="177">
        <f t="shared" si="0"/>
        <v>0</v>
      </c>
      <c r="V28" s="177">
        <f t="shared" si="0"/>
        <v>0</v>
      </c>
      <c r="W28" s="177">
        <f t="shared" si="0"/>
        <v>0</v>
      </c>
      <c r="X28" s="177">
        <f t="shared" si="0"/>
        <v>0</v>
      </c>
      <c r="Y28" s="177">
        <f t="shared" si="0"/>
        <v>0</v>
      </c>
      <c r="Z28" s="177">
        <f t="shared" si="0"/>
        <v>0</v>
      </c>
      <c r="AA28" s="177">
        <f t="shared" si="0"/>
        <v>0</v>
      </c>
      <c r="AB28" s="177">
        <f t="shared" si="0"/>
        <v>0</v>
      </c>
      <c r="AC28" s="177">
        <f t="shared" si="0"/>
        <v>0</v>
      </c>
      <c r="AD28" s="177">
        <f t="shared" si="0"/>
        <v>0</v>
      </c>
      <c r="AE28" s="177">
        <f t="shared" si="0"/>
        <v>0</v>
      </c>
      <c r="AF28" s="177">
        <f t="shared" si="0"/>
        <v>0</v>
      </c>
      <c r="AG28" s="177">
        <f t="shared" si="0"/>
        <v>0</v>
      </c>
      <c r="AH28" s="177">
        <f t="shared" si="0"/>
        <v>0</v>
      </c>
      <c r="AI28" s="177">
        <f t="shared" si="0"/>
        <v>0</v>
      </c>
      <c r="AJ28" s="177">
        <f t="shared" si="0"/>
        <v>0</v>
      </c>
      <c r="AK28" s="177">
        <f t="shared" si="0"/>
        <v>0</v>
      </c>
      <c r="AL28" s="177">
        <f t="shared" si="0"/>
        <v>0</v>
      </c>
      <c r="AM28" s="177">
        <f t="shared" si="0"/>
        <v>0</v>
      </c>
      <c r="AN28" s="177">
        <f t="shared" si="0"/>
        <v>0</v>
      </c>
      <c r="AO28" s="177">
        <f t="shared" si="0"/>
        <v>0</v>
      </c>
      <c r="AP28" s="177">
        <f t="shared" si="0"/>
        <v>0</v>
      </c>
      <c r="AQ28" s="177">
        <f t="shared" si="0"/>
        <v>0</v>
      </c>
      <c r="AR28" s="177">
        <f t="shared" si="0"/>
        <v>0</v>
      </c>
      <c r="AS28" s="177">
        <f t="shared" si="0"/>
        <v>0</v>
      </c>
      <c r="AT28" s="177" t="s">
        <v>468</v>
      </c>
      <c r="AU28" s="177" t="s">
        <v>468</v>
      </c>
      <c r="AV28" s="177">
        <f t="shared" si="0"/>
        <v>0</v>
      </c>
      <c r="AW28" s="177">
        <f t="shared" si="0"/>
        <v>0</v>
      </c>
      <c r="AX28" s="177">
        <f t="shared" si="0"/>
        <v>0</v>
      </c>
      <c r="AY28" s="177">
        <f t="shared" si="0"/>
        <v>0</v>
      </c>
      <c r="AZ28" s="177">
        <f t="shared" si="0"/>
        <v>0</v>
      </c>
      <c r="BA28" s="177">
        <f t="shared" si="0"/>
        <v>0</v>
      </c>
      <c r="BB28" s="177">
        <f t="shared" si="0"/>
        <v>0</v>
      </c>
      <c r="BC28" s="177">
        <f t="shared" si="0"/>
        <v>0</v>
      </c>
      <c r="BD28" s="177">
        <f t="shared" si="0"/>
        <v>0</v>
      </c>
      <c r="BE28" s="177">
        <f t="shared" si="0"/>
        <v>0</v>
      </c>
      <c r="BF28" s="177">
        <f t="shared" si="0"/>
        <v>0</v>
      </c>
      <c r="BG28" s="177">
        <f t="shared" si="0"/>
        <v>0</v>
      </c>
      <c r="BH28" s="177">
        <f t="shared" si="0"/>
        <v>0</v>
      </c>
      <c r="BI28" s="177">
        <f t="shared" si="0"/>
        <v>0</v>
      </c>
      <c r="BJ28" s="177">
        <f t="shared" si="0"/>
        <v>0</v>
      </c>
      <c r="BK28" s="177">
        <f t="shared" si="0"/>
        <v>0</v>
      </c>
      <c r="BL28" s="177">
        <f t="shared" si="0"/>
        <v>10.97</v>
      </c>
      <c r="BM28" s="177">
        <f t="shared" si="0"/>
        <v>0</v>
      </c>
      <c r="BN28" s="177">
        <f t="shared" si="0"/>
        <v>0</v>
      </c>
      <c r="BO28" s="177">
        <f t="shared" si="0"/>
        <v>0</v>
      </c>
      <c r="BP28" s="177">
        <f t="shared" si="0"/>
        <v>0</v>
      </c>
      <c r="BQ28" s="177">
        <f t="shared" si="1"/>
        <v>0</v>
      </c>
      <c r="BR28" s="177">
        <f t="shared" si="1"/>
        <v>0</v>
      </c>
      <c r="BS28" s="177">
        <f t="shared" si="1"/>
        <v>0</v>
      </c>
      <c r="BT28" s="177">
        <f t="shared" si="1"/>
        <v>0</v>
      </c>
      <c r="BU28" s="177">
        <f t="shared" si="1"/>
        <v>0</v>
      </c>
      <c r="BV28" s="177">
        <f t="shared" si="1"/>
        <v>0</v>
      </c>
      <c r="BW28" s="177">
        <f t="shared" si="1"/>
        <v>0</v>
      </c>
      <c r="BX28" s="177">
        <f t="shared" si="1"/>
        <v>0</v>
      </c>
      <c r="BY28" s="177">
        <f t="shared" si="1"/>
        <v>0</v>
      </c>
      <c r="BZ28" s="177">
        <f t="shared" si="1"/>
        <v>0</v>
      </c>
      <c r="CA28" s="177" t="s">
        <v>41</v>
      </c>
      <c r="CB28" s="177">
        <f t="shared" si="1"/>
        <v>-4.0000000000000003E-5</v>
      </c>
      <c r="CC28" s="177">
        <f t="shared" si="1"/>
        <v>-4.0000000000000003E-5</v>
      </c>
      <c r="CD28" s="177">
        <f t="shared" si="1"/>
        <v>-4.0000000000000003E-5</v>
      </c>
      <c r="CE28" s="177">
        <f t="shared" si="1"/>
        <v>-4.0000000000000003E-5</v>
      </c>
      <c r="CF28" s="177" t="str">
        <f t="shared" si="1"/>
        <v>нд</v>
      </c>
      <c r="CG28" s="177" t="str">
        <f t="shared" si="1"/>
        <v>нд</v>
      </c>
      <c r="CH28" s="177">
        <f t="shared" si="1"/>
        <v>0</v>
      </c>
      <c r="CI28" s="177">
        <f t="shared" si="1"/>
        <v>0</v>
      </c>
      <c r="CJ28" s="177">
        <f t="shared" si="1"/>
        <v>0</v>
      </c>
      <c r="CK28" s="177">
        <f t="shared" si="1"/>
        <v>0</v>
      </c>
      <c r="CL28" s="177">
        <f t="shared" si="1"/>
        <v>0</v>
      </c>
      <c r="CM28" s="177">
        <f t="shared" si="1"/>
        <v>0</v>
      </c>
      <c r="CN28" s="177">
        <f t="shared" si="1"/>
        <v>0</v>
      </c>
      <c r="CO28" s="177">
        <f t="shared" si="1"/>
        <v>0</v>
      </c>
      <c r="CP28" s="177">
        <f t="shared" si="1"/>
        <v>0</v>
      </c>
      <c r="CQ28" s="177">
        <f t="shared" si="1"/>
        <v>0</v>
      </c>
      <c r="CR28" s="177">
        <f t="shared" si="1"/>
        <v>0</v>
      </c>
      <c r="CS28" s="177">
        <f t="shared" si="1"/>
        <v>0</v>
      </c>
      <c r="CT28" s="177">
        <f t="shared" si="1"/>
        <v>0</v>
      </c>
      <c r="CU28" s="177">
        <f t="shared" si="1"/>
        <v>0</v>
      </c>
      <c r="CV28" s="177">
        <f t="shared" si="1"/>
        <v>0</v>
      </c>
      <c r="CW28" s="177">
        <f t="shared" si="1"/>
        <v>0</v>
      </c>
    </row>
    <row r="29" spans="1:101" ht="31.5">
      <c r="A29" s="136" t="s">
        <v>244</v>
      </c>
      <c r="B29" s="161" t="s">
        <v>245</v>
      </c>
      <c r="C29" s="136" t="s">
        <v>41</v>
      </c>
      <c r="D29" s="177">
        <f>D30</f>
        <v>0</v>
      </c>
      <c r="E29" s="177">
        <f t="shared" si="0"/>
        <v>0</v>
      </c>
      <c r="F29" s="177">
        <f t="shared" si="0"/>
        <v>0</v>
      </c>
      <c r="G29" s="177">
        <f t="shared" si="0"/>
        <v>0</v>
      </c>
      <c r="H29" s="177">
        <f t="shared" si="0"/>
        <v>0</v>
      </c>
      <c r="I29" s="177">
        <f t="shared" si="0"/>
        <v>0</v>
      </c>
      <c r="J29" s="177">
        <f t="shared" si="0"/>
        <v>0</v>
      </c>
      <c r="K29" s="177">
        <f t="shared" si="0"/>
        <v>0</v>
      </c>
      <c r="L29" s="177">
        <f t="shared" si="0"/>
        <v>0</v>
      </c>
      <c r="M29" s="177">
        <f t="shared" si="0"/>
        <v>0</v>
      </c>
      <c r="N29" s="177">
        <f t="shared" si="0"/>
        <v>0</v>
      </c>
      <c r="O29" s="177">
        <f t="shared" si="0"/>
        <v>0</v>
      </c>
      <c r="P29" s="177">
        <f t="shared" si="0"/>
        <v>0</v>
      </c>
      <c r="Q29" s="177">
        <f t="shared" si="0"/>
        <v>0</v>
      </c>
      <c r="R29" s="177">
        <f t="shared" si="0"/>
        <v>0</v>
      </c>
      <c r="S29" s="177">
        <f t="shared" si="0"/>
        <v>0</v>
      </c>
      <c r="T29" s="177">
        <f t="shared" si="0"/>
        <v>0</v>
      </c>
      <c r="U29" s="177">
        <f t="shared" si="0"/>
        <v>0</v>
      </c>
      <c r="V29" s="177">
        <f t="shared" si="0"/>
        <v>0</v>
      </c>
      <c r="W29" s="177">
        <f t="shared" si="0"/>
        <v>0</v>
      </c>
      <c r="X29" s="177">
        <f t="shared" si="0"/>
        <v>0</v>
      </c>
      <c r="Y29" s="177">
        <f t="shared" si="0"/>
        <v>0</v>
      </c>
      <c r="Z29" s="177">
        <f t="shared" si="0"/>
        <v>0</v>
      </c>
      <c r="AA29" s="177">
        <f t="shared" si="0"/>
        <v>0</v>
      </c>
      <c r="AB29" s="177">
        <f t="shared" si="0"/>
        <v>0</v>
      </c>
      <c r="AC29" s="177">
        <f t="shared" si="0"/>
        <v>0</v>
      </c>
      <c r="AD29" s="177">
        <f t="shared" si="0"/>
        <v>0</v>
      </c>
      <c r="AE29" s="177">
        <f t="shared" si="0"/>
        <v>0</v>
      </c>
      <c r="AF29" s="177">
        <f t="shared" si="0"/>
        <v>0</v>
      </c>
      <c r="AG29" s="177">
        <f t="shared" si="0"/>
        <v>0</v>
      </c>
      <c r="AH29" s="177">
        <f t="shared" si="0"/>
        <v>0</v>
      </c>
      <c r="AI29" s="177">
        <f t="shared" si="0"/>
        <v>0</v>
      </c>
      <c r="AJ29" s="177">
        <f t="shared" si="0"/>
        <v>0</v>
      </c>
      <c r="AK29" s="177">
        <f t="shared" si="0"/>
        <v>0</v>
      </c>
      <c r="AL29" s="177">
        <f t="shared" si="0"/>
        <v>0</v>
      </c>
      <c r="AM29" s="177">
        <f t="shared" si="0"/>
        <v>0</v>
      </c>
      <c r="AN29" s="177">
        <f t="shared" si="0"/>
        <v>0</v>
      </c>
      <c r="AO29" s="177">
        <f t="shared" si="0"/>
        <v>0</v>
      </c>
      <c r="AP29" s="177">
        <f t="shared" si="0"/>
        <v>0</v>
      </c>
      <c r="AQ29" s="177">
        <f t="shared" si="0"/>
        <v>0</v>
      </c>
      <c r="AR29" s="177">
        <f t="shared" si="0"/>
        <v>0</v>
      </c>
      <c r="AS29" s="177">
        <f t="shared" si="0"/>
        <v>0</v>
      </c>
      <c r="AT29" s="177" t="s">
        <v>468</v>
      </c>
      <c r="AU29" s="177" t="s">
        <v>468</v>
      </c>
      <c r="AV29" s="177">
        <f t="shared" si="0"/>
        <v>0</v>
      </c>
      <c r="AW29" s="177">
        <f t="shared" si="0"/>
        <v>0</v>
      </c>
      <c r="AX29" s="177">
        <f t="shared" si="0"/>
        <v>0</v>
      </c>
      <c r="AY29" s="177">
        <f t="shared" si="0"/>
        <v>0</v>
      </c>
      <c r="AZ29" s="177">
        <f t="shared" si="0"/>
        <v>0</v>
      </c>
      <c r="BA29" s="177">
        <f t="shared" si="0"/>
        <v>0</v>
      </c>
      <c r="BB29" s="177">
        <f t="shared" si="0"/>
        <v>0</v>
      </c>
      <c r="BC29" s="177">
        <f t="shared" si="0"/>
        <v>0</v>
      </c>
      <c r="BD29" s="177">
        <f t="shared" si="0"/>
        <v>0</v>
      </c>
      <c r="BE29" s="177">
        <f t="shared" si="0"/>
        <v>0</v>
      </c>
      <c r="BF29" s="177">
        <f t="shared" si="0"/>
        <v>0</v>
      </c>
      <c r="BG29" s="177">
        <f t="shared" si="0"/>
        <v>0</v>
      </c>
      <c r="BH29" s="177">
        <f t="shared" si="0"/>
        <v>0</v>
      </c>
      <c r="BI29" s="177">
        <f t="shared" si="0"/>
        <v>0</v>
      </c>
      <c r="BJ29" s="177">
        <f t="shared" si="0"/>
        <v>0</v>
      </c>
      <c r="BK29" s="177">
        <f t="shared" si="0"/>
        <v>0</v>
      </c>
      <c r="BL29" s="177">
        <f t="shared" si="0"/>
        <v>10.97</v>
      </c>
      <c r="BM29" s="177">
        <f t="shared" si="0"/>
        <v>0</v>
      </c>
      <c r="BN29" s="177">
        <f t="shared" si="0"/>
        <v>0</v>
      </c>
      <c r="BO29" s="177">
        <f t="shared" si="0"/>
        <v>0</v>
      </c>
      <c r="BP29" s="177">
        <f>BP30</f>
        <v>0</v>
      </c>
      <c r="BQ29" s="177">
        <f t="shared" si="1"/>
        <v>0</v>
      </c>
      <c r="BR29" s="177">
        <f t="shared" si="1"/>
        <v>0</v>
      </c>
      <c r="BS29" s="177">
        <f t="shared" si="1"/>
        <v>0</v>
      </c>
      <c r="BT29" s="177">
        <f t="shared" si="1"/>
        <v>0</v>
      </c>
      <c r="BU29" s="177">
        <f t="shared" si="1"/>
        <v>0</v>
      </c>
      <c r="BV29" s="177">
        <f t="shared" si="1"/>
        <v>0</v>
      </c>
      <c r="BW29" s="177">
        <f t="shared" si="1"/>
        <v>0</v>
      </c>
      <c r="BX29" s="177">
        <f t="shared" si="1"/>
        <v>0</v>
      </c>
      <c r="BY29" s="177">
        <f t="shared" si="1"/>
        <v>0</v>
      </c>
      <c r="BZ29" s="177">
        <f t="shared" si="1"/>
        <v>0</v>
      </c>
      <c r="CA29" s="177" t="s">
        <v>41</v>
      </c>
      <c r="CB29" s="177">
        <f t="shared" si="1"/>
        <v>-4.0000000000000003E-5</v>
      </c>
      <c r="CC29" s="177">
        <f t="shared" si="1"/>
        <v>-4.0000000000000003E-5</v>
      </c>
      <c r="CD29" s="177">
        <f t="shared" si="1"/>
        <v>-4.0000000000000003E-5</v>
      </c>
      <c r="CE29" s="177">
        <f t="shared" si="1"/>
        <v>-4.0000000000000003E-5</v>
      </c>
      <c r="CF29" s="177" t="str">
        <f t="shared" si="1"/>
        <v>нд</v>
      </c>
      <c r="CG29" s="177" t="str">
        <f t="shared" si="1"/>
        <v>нд</v>
      </c>
      <c r="CH29" s="177">
        <f t="shared" si="1"/>
        <v>0</v>
      </c>
      <c r="CI29" s="177">
        <f t="shared" si="1"/>
        <v>0</v>
      </c>
      <c r="CJ29" s="177">
        <f t="shared" si="1"/>
        <v>0</v>
      </c>
      <c r="CK29" s="177">
        <f t="shared" si="1"/>
        <v>0</v>
      </c>
      <c r="CL29" s="177">
        <f t="shared" si="1"/>
        <v>0</v>
      </c>
      <c r="CM29" s="177">
        <f t="shared" si="1"/>
        <v>0</v>
      </c>
      <c r="CN29" s="177">
        <f t="shared" si="1"/>
        <v>0</v>
      </c>
      <c r="CO29" s="177">
        <f t="shared" si="1"/>
        <v>0</v>
      </c>
      <c r="CP29" s="177">
        <f t="shared" si="1"/>
        <v>0</v>
      </c>
      <c r="CQ29" s="177">
        <f t="shared" si="1"/>
        <v>0</v>
      </c>
      <c r="CR29" s="177">
        <f t="shared" si="1"/>
        <v>0</v>
      </c>
      <c r="CS29" s="177">
        <f t="shared" si="1"/>
        <v>0</v>
      </c>
      <c r="CT29" s="177">
        <f t="shared" si="1"/>
        <v>0</v>
      </c>
      <c r="CU29" s="177">
        <f t="shared" si="1"/>
        <v>0</v>
      </c>
      <c r="CV29" s="177">
        <f t="shared" si="1"/>
        <v>0</v>
      </c>
      <c r="CW29" s="177">
        <f t="shared" si="1"/>
        <v>0</v>
      </c>
    </row>
    <row r="30" spans="1:101" ht="31.5">
      <c r="A30" s="136" t="s">
        <v>249</v>
      </c>
      <c r="B30" s="161" t="s">
        <v>472</v>
      </c>
      <c r="C30" s="136" t="s">
        <v>41</v>
      </c>
      <c r="D30" s="177">
        <f>D31</f>
        <v>0</v>
      </c>
      <c r="E30" s="177">
        <f t="shared" si="0"/>
        <v>0</v>
      </c>
      <c r="F30" s="177">
        <f t="shared" si="0"/>
        <v>0</v>
      </c>
      <c r="G30" s="177">
        <f t="shared" si="0"/>
        <v>0</v>
      </c>
      <c r="H30" s="177">
        <f t="shared" si="0"/>
        <v>0</v>
      </c>
      <c r="I30" s="177">
        <f t="shared" si="0"/>
        <v>0</v>
      </c>
      <c r="J30" s="177">
        <f t="shared" si="0"/>
        <v>0</v>
      </c>
      <c r="K30" s="177">
        <f t="shared" si="0"/>
        <v>0</v>
      </c>
      <c r="L30" s="177">
        <f t="shared" si="0"/>
        <v>0</v>
      </c>
      <c r="M30" s="177">
        <f t="shared" ref="M30:AU30" si="2">M31</f>
        <v>0</v>
      </c>
      <c r="N30" s="177">
        <f t="shared" si="2"/>
        <v>0</v>
      </c>
      <c r="O30" s="177">
        <f t="shared" si="2"/>
        <v>0</v>
      </c>
      <c r="P30" s="177">
        <f t="shared" si="2"/>
        <v>0</v>
      </c>
      <c r="Q30" s="177">
        <f t="shared" si="2"/>
        <v>0</v>
      </c>
      <c r="R30" s="177">
        <f t="shared" si="2"/>
        <v>0</v>
      </c>
      <c r="S30" s="177">
        <f t="shared" si="2"/>
        <v>0</v>
      </c>
      <c r="T30" s="177">
        <f t="shared" si="2"/>
        <v>0</v>
      </c>
      <c r="U30" s="177">
        <f t="shared" si="2"/>
        <v>0</v>
      </c>
      <c r="V30" s="177">
        <f t="shared" si="2"/>
        <v>0</v>
      </c>
      <c r="W30" s="177">
        <f t="shared" si="2"/>
        <v>0</v>
      </c>
      <c r="X30" s="177">
        <f t="shared" si="2"/>
        <v>0</v>
      </c>
      <c r="Y30" s="177">
        <f t="shared" si="2"/>
        <v>0</v>
      </c>
      <c r="Z30" s="177">
        <f t="shared" si="2"/>
        <v>0</v>
      </c>
      <c r="AA30" s="177">
        <f t="shared" si="2"/>
        <v>0</v>
      </c>
      <c r="AB30" s="177">
        <f t="shared" si="2"/>
        <v>0</v>
      </c>
      <c r="AC30" s="177">
        <f t="shared" si="2"/>
        <v>0</v>
      </c>
      <c r="AD30" s="177">
        <f t="shared" si="2"/>
        <v>0</v>
      </c>
      <c r="AE30" s="177">
        <f t="shared" si="2"/>
        <v>0</v>
      </c>
      <c r="AF30" s="177">
        <f t="shared" si="2"/>
        <v>0</v>
      </c>
      <c r="AG30" s="177">
        <f t="shared" si="2"/>
        <v>0</v>
      </c>
      <c r="AH30" s="177">
        <f t="shared" si="2"/>
        <v>0</v>
      </c>
      <c r="AI30" s="177">
        <f t="shared" si="2"/>
        <v>0</v>
      </c>
      <c r="AJ30" s="177">
        <f t="shared" si="2"/>
        <v>0</v>
      </c>
      <c r="AK30" s="177">
        <f t="shared" si="2"/>
        <v>0</v>
      </c>
      <c r="AL30" s="177">
        <f t="shared" si="2"/>
        <v>0</v>
      </c>
      <c r="AM30" s="177">
        <f t="shared" si="2"/>
        <v>0</v>
      </c>
      <c r="AN30" s="177">
        <f t="shared" si="2"/>
        <v>0</v>
      </c>
      <c r="AO30" s="177">
        <f t="shared" si="2"/>
        <v>0</v>
      </c>
      <c r="AP30" s="177">
        <f t="shared" si="2"/>
        <v>0</v>
      </c>
      <c r="AQ30" s="177">
        <f t="shared" si="2"/>
        <v>0</v>
      </c>
      <c r="AR30" s="177">
        <f t="shared" si="2"/>
        <v>0</v>
      </c>
      <c r="AS30" s="177">
        <f t="shared" si="2"/>
        <v>0</v>
      </c>
      <c r="AT30" s="177">
        <f t="shared" si="2"/>
        <v>0</v>
      </c>
      <c r="AU30" s="177">
        <f t="shared" si="2"/>
        <v>0</v>
      </c>
      <c r="AV30" s="177">
        <f>AV31</f>
        <v>0</v>
      </c>
      <c r="AW30" s="177">
        <f t="shared" ref="AW30:BD30" si="3">AW31</f>
        <v>0</v>
      </c>
      <c r="AX30" s="177">
        <f t="shared" si="3"/>
        <v>0</v>
      </c>
      <c r="AY30" s="177">
        <f t="shared" si="3"/>
        <v>0</v>
      </c>
      <c r="AZ30" s="177">
        <f t="shared" si="3"/>
        <v>0</v>
      </c>
      <c r="BA30" s="177">
        <f t="shared" si="3"/>
        <v>0</v>
      </c>
      <c r="BB30" s="177">
        <f t="shared" si="3"/>
        <v>0</v>
      </c>
      <c r="BC30" s="177">
        <f t="shared" si="3"/>
        <v>0</v>
      </c>
      <c r="BD30" s="177">
        <f t="shared" si="3"/>
        <v>0</v>
      </c>
      <c r="BE30" s="177">
        <f t="shared" ref="BE30" si="4">BE31</f>
        <v>0</v>
      </c>
      <c r="BF30" s="177">
        <f t="shared" ref="BF30" si="5">BF31</f>
        <v>0</v>
      </c>
      <c r="BG30" s="177">
        <f t="shared" ref="BG30" si="6">BG31</f>
        <v>0</v>
      </c>
      <c r="BH30" s="177">
        <f t="shared" ref="BH30" si="7">BH31</f>
        <v>0</v>
      </c>
      <c r="BI30" s="177">
        <f t="shared" ref="BI30" si="8">BI31</f>
        <v>0</v>
      </c>
      <c r="BJ30" s="177">
        <f t="shared" ref="BJ30" si="9">BJ31</f>
        <v>0</v>
      </c>
      <c r="BK30" s="177">
        <f t="shared" ref="BK30" si="10">BK31</f>
        <v>0</v>
      </c>
      <c r="BL30" s="177">
        <f>BL31+BL32+BL33</f>
        <v>10.97</v>
      </c>
      <c r="BM30" s="177">
        <f t="shared" ref="BM30" si="11">BM31</f>
        <v>0</v>
      </c>
      <c r="BN30" s="177">
        <f t="shared" ref="BN30" si="12">BN31</f>
        <v>0</v>
      </c>
      <c r="BO30" s="177">
        <f t="shared" ref="BO30" si="13">BO31</f>
        <v>0</v>
      </c>
      <c r="BP30" s="177">
        <f t="shared" ref="BP30" si="14">BP31</f>
        <v>0</v>
      </c>
      <c r="BQ30" s="177">
        <f t="shared" si="1"/>
        <v>0</v>
      </c>
      <c r="BR30" s="177">
        <f t="shared" si="1"/>
        <v>0</v>
      </c>
      <c r="BS30" s="177">
        <f t="shared" si="1"/>
        <v>0</v>
      </c>
      <c r="BT30" s="177">
        <f t="shared" si="1"/>
        <v>0</v>
      </c>
      <c r="BU30" s="177">
        <f t="shared" si="1"/>
        <v>0</v>
      </c>
      <c r="BV30" s="177">
        <f t="shared" si="1"/>
        <v>0</v>
      </c>
      <c r="BW30" s="177">
        <f t="shared" si="1"/>
        <v>0</v>
      </c>
      <c r="BX30" s="177">
        <f t="shared" si="1"/>
        <v>0</v>
      </c>
      <c r="BY30" s="177">
        <f t="shared" si="1"/>
        <v>0</v>
      </c>
      <c r="BZ30" s="177">
        <f t="shared" si="1"/>
        <v>0</v>
      </c>
      <c r="CA30" s="177">
        <f>CA31</f>
        <v>0</v>
      </c>
      <c r="CB30" s="177">
        <f t="shared" si="1"/>
        <v>-4.0000000000000003E-5</v>
      </c>
      <c r="CC30" s="177">
        <f t="shared" si="1"/>
        <v>-4.0000000000000003E-5</v>
      </c>
      <c r="CD30" s="177">
        <f t="shared" si="1"/>
        <v>-4.0000000000000003E-5</v>
      </c>
      <c r="CE30" s="177">
        <f t="shared" si="1"/>
        <v>-4.0000000000000003E-5</v>
      </c>
      <c r="CF30" s="177" t="str">
        <f t="shared" si="1"/>
        <v>нд</v>
      </c>
      <c r="CG30" s="177" t="str">
        <f t="shared" si="1"/>
        <v>нд</v>
      </c>
      <c r="CH30" s="177">
        <f t="shared" si="1"/>
        <v>0</v>
      </c>
      <c r="CI30" s="177">
        <f t="shared" si="1"/>
        <v>0</v>
      </c>
      <c r="CJ30" s="177">
        <f t="shared" si="1"/>
        <v>0</v>
      </c>
      <c r="CK30" s="177">
        <f t="shared" si="1"/>
        <v>0</v>
      </c>
      <c r="CL30" s="177">
        <f t="shared" si="1"/>
        <v>0</v>
      </c>
      <c r="CM30" s="177">
        <f t="shared" si="1"/>
        <v>0</v>
      </c>
      <c r="CN30" s="177">
        <f t="shared" si="1"/>
        <v>0</v>
      </c>
      <c r="CO30" s="177">
        <f t="shared" si="1"/>
        <v>0</v>
      </c>
      <c r="CP30" s="177">
        <f t="shared" si="1"/>
        <v>0</v>
      </c>
      <c r="CQ30" s="177">
        <f t="shared" si="1"/>
        <v>0</v>
      </c>
      <c r="CR30" s="177">
        <f t="shared" si="1"/>
        <v>0</v>
      </c>
      <c r="CS30" s="177">
        <f t="shared" si="1"/>
        <v>0</v>
      </c>
      <c r="CT30" s="177">
        <f t="shared" si="1"/>
        <v>0</v>
      </c>
      <c r="CU30" s="177">
        <f t="shared" si="1"/>
        <v>0</v>
      </c>
      <c r="CV30" s="177">
        <f t="shared" si="1"/>
        <v>0</v>
      </c>
      <c r="CW30" s="177">
        <f t="shared" si="1"/>
        <v>0</v>
      </c>
    </row>
    <row r="31" spans="1:101" ht="31.5">
      <c r="A31" s="163" t="s">
        <v>255</v>
      </c>
      <c r="B31" s="252" t="s">
        <v>1070</v>
      </c>
      <c r="C31" s="173" t="s">
        <v>41</v>
      </c>
      <c r="D31" s="138">
        <v>0</v>
      </c>
      <c r="E31" s="138">
        <v>0</v>
      </c>
      <c r="F31" s="138">
        <v>0</v>
      </c>
      <c r="G31" s="138">
        <v>0</v>
      </c>
      <c r="H31" s="138">
        <v>0</v>
      </c>
      <c r="I31" s="138">
        <v>0</v>
      </c>
      <c r="J31" s="138">
        <v>0</v>
      </c>
      <c r="K31" s="138">
        <v>0</v>
      </c>
      <c r="L31" s="138">
        <v>0</v>
      </c>
      <c r="M31" s="138">
        <v>0</v>
      </c>
      <c r="N31" s="138">
        <v>0</v>
      </c>
      <c r="O31" s="138">
        <v>0</v>
      </c>
      <c r="P31" s="138">
        <v>0</v>
      </c>
      <c r="Q31" s="138">
        <v>0</v>
      </c>
      <c r="R31" s="138">
        <v>0</v>
      </c>
      <c r="S31" s="138">
        <v>0</v>
      </c>
      <c r="T31" s="138">
        <v>0</v>
      </c>
      <c r="U31" s="138">
        <v>0</v>
      </c>
      <c r="V31" s="138">
        <v>0</v>
      </c>
      <c r="W31" s="138">
        <v>0</v>
      </c>
      <c r="X31" s="138">
        <v>0</v>
      </c>
      <c r="Y31" s="138">
        <v>0</v>
      </c>
      <c r="Z31" s="138">
        <v>0</v>
      </c>
      <c r="AA31" s="138">
        <v>0</v>
      </c>
      <c r="AB31" s="138">
        <v>0</v>
      </c>
      <c r="AC31" s="138">
        <v>0</v>
      </c>
      <c r="AD31" s="138">
        <v>0</v>
      </c>
      <c r="AE31" s="138">
        <v>0</v>
      </c>
      <c r="AF31" s="138">
        <v>0</v>
      </c>
      <c r="AG31" s="138">
        <v>0</v>
      </c>
      <c r="AH31" s="138">
        <v>0</v>
      </c>
      <c r="AI31" s="138">
        <v>0</v>
      </c>
      <c r="AJ31" s="138">
        <v>0</v>
      </c>
      <c r="AK31" s="138">
        <v>0</v>
      </c>
      <c r="AL31" s="138">
        <v>0</v>
      </c>
      <c r="AM31" s="138">
        <v>0</v>
      </c>
      <c r="AN31" s="138">
        <v>0</v>
      </c>
      <c r="AO31" s="138">
        <v>0</v>
      </c>
      <c r="AP31" s="138">
        <v>0</v>
      </c>
      <c r="AQ31" s="138">
        <v>0</v>
      </c>
      <c r="AR31" s="138">
        <v>0</v>
      </c>
      <c r="AS31" s="138">
        <v>0</v>
      </c>
      <c r="AT31" s="138">
        <v>0</v>
      </c>
      <c r="AU31" s="138">
        <v>0</v>
      </c>
      <c r="AV31" s="138">
        <v>0</v>
      </c>
      <c r="AW31" s="138">
        <v>0</v>
      </c>
      <c r="AX31" s="138">
        <v>0</v>
      </c>
      <c r="AY31" s="138">
        <v>0</v>
      </c>
      <c r="AZ31" s="138">
        <v>0</v>
      </c>
      <c r="BA31" s="138">
        <v>0</v>
      </c>
      <c r="BB31" s="138">
        <v>0</v>
      </c>
      <c r="BC31" s="138">
        <v>0</v>
      </c>
      <c r="BD31" s="138">
        <v>0</v>
      </c>
      <c r="BE31" s="138">
        <v>0</v>
      </c>
      <c r="BF31" s="138">
        <v>0</v>
      </c>
      <c r="BG31" s="138">
        <v>0</v>
      </c>
      <c r="BH31" s="138">
        <v>0</v>
      </c>
      <c r="BI31" s="138">
        <v>0</v>
      </c>
      <c r="BJ31" s="138">
        <v>0</v>
      </c>
      <c r="BK31" s="138">
        <v>0</v>
      </c>
      <c r="BL31" s="138">
        <v>2.0299999999999998</v>
      </c>
      <c r="BM31" s="138">
        <v>0</v>
      </c>
      <c r="BN31" s="138">
        <v>0</v>
      </c>
      <c r="BO31" s="138">
        <v>0</v>
      </c>
      <c r="BP31" s="138">
        <v>0</v>
      </c>
      <c r="BQ31" s="138">
        <v>0</v>
      </c>
      <c r="BR31" s="138">
        <v>0</v>
      </c>
      <c r="BS31" s="138">
        <v>0</v>
      </c>
      <c r="BT31" s="138">
        <v>0</v>
      </c>
      <c r="BU31" s="138">
        <v>0</v>
      </c>
      <c r="BV31" s="138">
        <v>0</v>
      </c>
      <c r="BW31" s="138">
        <v>0</v>
      </c>
      <c r="BX31" s="138">
        <v>0</v>
      </c>
      <c r="BY31" s="138">
        <v>0</v>
      </c>
      <c r="BZ31" s="138">
        <v>0</v>
      </c>
      <c r="CA31" s="138">
        <v>0</v>
      </c>
      <c r="CB31" s="138">
        <v>-4.0000000000000003E-5</v>
      </c>
      <c r="CC31" s="138">
        <v>-4.0000000000000003E-5</v>
      </c>
      <c r="CD31" s="138">
        <v>-4.0000000000000003E-5</v>
      </c>
      <c r="CE31" s="138">
        <v>-4.0000000000000003E-5</v>
      </c>
      <c r="CF31" s="138" t="s">
        <v>41</v>
      </c>
      <c r="CG31" s="138" t="s">
        <v>41</v>
      </c>
      <c r="CH31" s="138">
        <v>0</v>
      </c>
      <c r="CI31" s="138">
        <v>0</v>
      </c>
      <c r="CJ31" s="138">
        <v>0</v>
      </c>
      <c r="CK31" s="138">
        <v>0</v>
      </c>
      <c r="CL31" s="138">
        <v>0</v>
      </c>
      <c r="CM31" s="138">
        <v>0</v>
      </c>
      <c r="CN31" s="138">
        <v>0</v>
      </c>
      <c r="CO31" s="138">
        <v>0</v>
      </c>
      <c r="CP31" s="138">
        <v>0</v>
      </c>
      <c r="CQ31" s="138">
        <v>0</v>
      </c>
      <c r="CR31" s="138">
        <v>0</v>
      </c>
      <c r="CS31" s="138">
        <v>0</v>
      </c>
      <c r="CT31" s="138">
        <v>0</v>
      </c>
      <c r="CU31" s="138">
        <v>0</v>
      </c>
      <c r="CV31" s="138">
        <v>0</v>
      </c>
      <c r="CW31" s="138">
        <v>0</v>
      </c>
    </row>
    <row r="32" spans="1:101">
      <c r="A32" s="253" t="s">
        <v>1071</v>
      </c>
      <c r="B32" s="254" t="s">
        <v>1072</v>
      </c>
      <c r="C32" s="174" t="s">
        <v>41</v>
      </c>
      <c r="D32" s="138">
        <v>0</v>
      </c>
      <c r="E32" s="138">
        <v>0</v>
      </c>
      <c r="F32" s="138">
        <v>0</v>
      </c>
      <c r="G32" s="138">
        <v>0</v>
      </c>
      <c r="H32" s="138">
        <v>0</v>
      </c>
      <c r="I32" s="138">
        <v>0</v>
      </c>
      <c r="J32" s="138">
        <v>0</v>
      </c>
      <c r="K32" s="138">
        <v>0</v>
      </c>
      <c r="L32" s="138">
        <v>0</v>
      </c>
      <c r="M32" s="138">
        <v>0</v>
      </c>
      <c r="N32" s="138">
        <v>0</v>
      </c>
      <c r="O32" s="138">
        <v>0</v>
      </c>
      <c r="P32" s="138">
        <v>0</v>
      </c>
      <c r="Q32" s="138">
        <v>0</v>
      </c>
      <c r="R32" s="138">
        <v>0</v>
      </c>
      <c r="S32" s="138">
        <v>0</v>
      </c>
      <c r="T32" s="138">
        <v>0</v>
      </c>
      <c r="U32" s="138">
        <v>0</v>
      </c>
      <c r="V32" s="138">
        <v>0</v>
      </c>
      <c r="W32" s="138">
        <v>0</v>
      </c>
      <c r="X32" s="138">
        <v>0</v>
      </c>
      <c r="Y32" s="138">
        <v>0</v>
      </c>
      <c r="Z32" s="138">
        <v>0</v>
      </c>
      <c r="AA32" s="138">
        <v>0</v>
      </c>
      <c r="AB32" s="138">
        <v>0</v>
      </c>
      <c r="AC32" s="138">
        <v>0</v>
      </c>
      <c r="AD32" s="138">
        <v>0</v>
      </c>
      <c r="AE32" s="138">
        <v>0</v>
      </c>
      <c r="AF32" s="138">
        <v>0</v>
      </c>
      <c r="AG32" s="138">
        <v>0</v>
      </c>
      <c r="AH32" s="138">
        <v>0</v>
      </c>
      <c r="AI32" s="138">
        <v>0</v>
      </c>
      <c r="AJ32" s="138">
        <v>0</v>
      </c>
      <c r="AK32" s="138">
        <v>0</v>
      </c>
      <c r="AL32" s="138">
        <v>0</v>
      </c>
      <c r="AM32" s="138">
        <v>0</v>
      </c>
      <c r="AN32" s="138">
        <v>0</v>
      </c>
      <c r="AO32" s="138">
        <v>0</v>
      </c>
      <c r="AP32" s="138">
        <v>0</v>
      </c>
      <c r="AQ32" s="138">
        <v>0</v>
      </c>
      <c r="AR32" s="138">
        <v>0</v>
      </c>
      <c r="AS32" s="138">
        <v>0</v>
      </c>
      <c r="AT32" s="138">
        <v>0</v>
      </c>
      <c r="AU32" s="138">
        <v>0</v>
      </c>
      <c r="AV32" s="138">
        <v>0</v>
      </c>
      <c r="AW32" s="138">
        <v>0</v>
      </c>
      <c r="AX32" s="138">
        <v>0</v>
      </c>
      <c r="AY32" s="138">
        <v>0</v>
      </c>
      <c r="AZ32" s="138">
        <v>0</v>
      </c>
      <c r="BA32" s="138">
        <v>0</v>
      </c>
      <c r="BB32" s="138">
        <v>0</v>
      </c>
      <c r="BC32" s="138">
        <v>0</v>
      </c>
      <c r="BD32" s="138">
        <v>0</v>
      </c>
      <c r="BE32" s="138">
        <v>0</v>
      </c>
      <c r="BF32" s="138">
        <v>0</v>
      </c>
      <c r="BG32" s="138">
        <v>0</v>
      </c>
      <c r="BH32" s="138">
        <v>0</v>
      </c>
      <c r="BI32" s="138">
        <v>0</v>
      </c>
      <c r="BJ32" s="138">
        <v>0</v>
      </c>
      <c r="BK32" s="138">
        <v>0</v>
      </c>
      <c r="BL32" s="138">
        <v>6.29</v>
      </c>
      <c r="BM32" s="138">
        <v>0</v>
      </c>
      <c r="BN32" s="138">
        <v>0</v>
      </c>
      <c r="BO32" s="138">
        <v>0</v>
      </c>
      <c r="BP32" s="138">
        <v>0</v>
      </c>
      <c r="BQ32" s="138">
        <v>0</v>
      </c>
      <c r="BR32" s="138">
        <v>0</v>
      </c>
      <c r="BS32" s="138">
        <v>0</v>
      </c>
      <c r="BT32" s="138">
        <v>0</v>
      </c>
      <c r="BU32" s="138">
        <v>0</v>
      </c>
      <c r="BV32" s="138">
        <v>0</v>
      </c>
      <c r="BW32" s="138">
        <v>0</v>
      </c>
      <c r="BX32" s="138">
        <v>0</v>
      </c>
      <c r="BY32" s="138">
        <v>0</v>
      </c>
      <c r="BZ32" s="138">
        <v>0</v>
      </c>
      <c r="CA32" s="138">
        <v>0</v>
      </c>
      <c r="CB32" s="138">
        <v>-4.0000000000000003E-5</v>
      </c>
      <c r="CC32" s="138">
        <v>-4.0000000000000003E-5</v>
      </c>
      <c r="CD32" s="138">
        <v>-4.0000000000000003E-5</v>
      </c>
      <c r="CE32" s="138">
        <v>-4.0000000000000003E-5</v>
      </c>
      <c r="CF32" s="138" t="s">
        <v>41</v>
      </c>
      <c r="CG32" s="138" t="s">
        <v>41</v>
      </c>
      <c r="CH32" s="138">
        <v>0</v>
      </c>
      <c r="CI32" s="138">
        <v>0</v>
      </c>
      <c r="CJ32" s="138">
        <v>0</v>
      </c>
      <c r="CK32" s="138">
        <v>0</v>
      </c>
      <c r="CL32" s="138">
        <v>0</v>
      </c>
      <c r="CM32" s="138">
        <v>0</v>
      </c>
      <c r="CN32" s="138">
        <v>0</v>
      </c>
      <c r="CO32" s="138">
        <v>0</v>
      </c>
      <c r="CP32" s="138">
        <v>0</v>
      </c>
      <c r="CQ32" s="138">
        <v>0</v>
      </c>
      <c r="CR32" s="138">
        <v>0</v>
      </c>
      <c r="CS32" s="138">
        <v>0</v>
      </c>
      <c r="CT32" s="138">
        <v>0</v>
      </c>
      <c r="CU32" s="138">
        <v>0</v>
      </c>
      <c r="CV32" s="138">
        <v>0</v>
      </c>
      <c r="CW32" s="138">
        <v>0</v>
      </c>
    </row>
    <row r="33" spans="1:101" ht="47.25">
      <c r="A33" s="256" t="s">
        <v>1075</v>
      </c>
      <c r="B33" s="255" t="s">
        <v>1073</v>
      </c>
      <c r="C33" s="174" t="s">
        <v>1074</v>
      </c>
      <c r="D33" s="138">
        <v>0</v>
      </c>
      <c r="E33" s="138">
        <v>0</v>
      </c>
      <c r="F33" s="138">
        <v>0</v>
      </c>
      <c r="G33" s="138">
        <v>0</v>
      </c>
      <c r="H33" s="138">
        <v>0</v>
      </c>
      <c r="I33" s="138">
        <v>0</v>
      </c>
      <c r="J33" s="138">
        <v>0</v>
      </c>
      <c r="K33" s="138">
        <v>0</v>
      </c>
      <c r="L33" s="138">
        <v>0</v>
      </c>
      <c r="M33" s="138">
        <v>0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138">
        <v>0</v>
      </c>
      <c r="Z33" s="138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138">
        <v>0</v>
      </c>
      <c r="AM33" s="138">
        <v>0</v>
      </c>
      <c r="AN33" s="138">
        <v>0</v>
      </c>
      <c r="AO33" s="138">
        <v>0</v>
      </c>
      <c r="AP33" s="138">
        <v>0</v>
      </c>
      <c r="AQ33" s="138">
        <v>0</v>
      </c>
      <c r="AR33" s="138">
        <v>0</v>
      </c>
      <c r="AS33" s="138">
        <v>0</v>
      </c>
      <c r="AT33" s="138">
        <v>0</v>
      </c>
      <c r="AU33" s="138">
        <v>0</v>
      </c>
      <c r="AV33" s="138">
        <v>0</v>
      </c>
      <c r="AW33" s="138">
        <v>0</v>
      </c>
      <c r="AX33" s="138">
        <v>0</v>
      </c>
      <c r="AY33" s="138">
        <v>0</v>
      </c>
      <c r="AZ33" s="138">
        <v>0</v>
      </c>
      <c r="BA33" s="138">
        <v>0</v>
      </c>
      <c r="BB33" s="138">
        <v>0</v>
      </c>
      <c r="BC33" s="138">
        <v>0</v>
      </c>
      <c r="BD33" s="138">
        <v>0</v>
      </c>
      <c r="BE33" s="138">
        <v>0</v>
      </c>
      <c r="BF33" s="138">
        <v>0</v>
      </c>
      <c r="BG33" s="138">
        <v>0</v>
      </c>
      <c r="BH33" s="138">
        <v>0</v>
      </c>
      <c r="BI33" s="138">
        <v>0</v>
      </c>
      <c r="BJ33" s="138">
        <v>0</v>
      </c>
      <c r="BK33" s="138">
        <v>0</v>
      </c>
      <c r="BL33" s="138">
        <v>2.65</v>
      </c>
      <c r="BM33" s="138">
        <v>0</v>
      </c>
      <c r="BN33" s="138">
        <v>0</v>
      </c>
      <c r="BO33" s="138">
        <v>0</v>
      </c>
      <c r="BP33" s="138">
        <v>0</v>
      </c>
      <c r="BQ33" s="138">
        <v>0</v>
      </c>
      <c r="BR33" s="138">
        <v>0</v>
      </c>
      <c r="BS33" s="138">
        <v>0</v>
      </c>
      <c r="BT33" s="138">
        <v>0</v>
      </c>
      <c r="BU33" s="138">
        <v>0</v>
      </c>
      <c r="BV33" s="138">
        <v>0</v>
      </c>
      <c r="BW33" s="138">
        <v>0</v>
      </c>
      <c r="BX33" s="138">
        <v>0</v>
      </c>
      <c r="BY33" s="138">
        <v>0</v>
      </c>
      <c r="BZ33" s="138">
        <v>0</v>
      </c>
      <c r="CA33" s="138">
        <v>0</v>
      </c>
      <c r="CB33" s="138">
        <v>-4.0000000000000003E-5</v>
      </c>
      <c r="CC33" s="138">
        <v>-4.0000000000000003E-5</v>
      </c>
      <c r="CD33" s="138">
        <v>-4.0000000000000003E-5</v>
      </c>
      <c r="CE33" s="138">
        <v>-4.0000000000000003E-5</v>
      </c>
      <c r="CF33" s="138" t="s">
        <v>41</v>
      </c>
      <c r="CG33" s="138" t="s">
        <v>41</v>
      </c>
      <c r="CH33" s="138">
        <v>0</v>
      </c>
      <c r="CI33" s="138">
        <v>0</v>
      </c>
      <c r="CJ33" s="138">
        <v>0</v>
      </c>
      <c r="CK33" s="138">
        <v>0</v>
      </c>
      <c r="CL33" s="138">
        <v>0</v>
      </c>
      <c r="CM33" s="138">
        <v>0</v>
      </c>
      <c r="CN33" s="138">
        <v>0</v>
      </c>
      <c r="CO33" s="138">
        <v>0</v>
      </c>
      <c r="CP33" s="138">
        <v>0</v>
      </c>
      <c r="CQ33" s="138">
        <v>0</v>
      </c>
      <c r="CR33" s="138">
        <v>0</v>
      </c>
      <c r="CS33" s="138">
        <v>0</v>
      </c>
      <c r="CT33" s="138">
        <v>0</v>
      </c>
      <c r="CU33" s="138">
        <v>0</v>
      </c>
      <c r="CV33" s="138">
        <v>0</v>
      </c>
      <c r="CW33" s="138">
        <v>0</v>
      </c>
    </row>
  </sheetData>
  <customSheetViews>
    <customSheetView guid="{7DEB5728-2FB9-407E-AD51-935C096482A6}" scale="60" showPageBreaks="1" printArea="1" showAutoFilter="1" hiddenRows="1" topLeftCell="BC407">
      <selection activeCell="AT561" sqref="AT561:AU562"/>
      <pageMargins left="0.78740157480314965" right="0.39370078740157483" top="0.78740157480314965" bottom="0.78740157480314965" header="0.31496062992125984" footer="0.31496062992125984"/>
      <pageSetup paperSize="9" scale="31" orientation="landscape" r:id="rId1"/>
      <autoFilter ref="A25:DD647" xr:uid="{B5A21D1C-2A82-4AEB-91C6-E9E9E6BF1FFE}"/>
    </customSheetView>
    <customSheetView guid="{8F1D26EC-2A17-448C-B03E-3E3FACB015C6}" scale="70" showAutoFilter="1" topLeftCell="A13">
      <pane xSplit="3" ySplit="8" topLeftCell="CJ21" activePane="bottomRight" state="frozen"/>
      <selection pane="bottomRight" activeCell="CG31" sqref="CG31"/>
      <pageMargins left="0.78740157480314965" right="0.39370078740157483" top="0.78740157480314965" bottom="0.78740157480314965" header="0.31496062992125984" footer="0.31496062992125984"/>
      <pageSetup paperSize="9" scale="31" orientation="landscape" r:id="rId2"/>
      <autoFilter ref="A19:DD692" xr:uid="{FBA58103-43DD-43E6-961A-40CE0359E77A}"/>
    </customSheetView>
    <customSheetView guid="{86ABB103-B007-4CE7-BE9F-F4EED57FA42A}" scale="70" showPageBreaks="1" printArea="1" showAutoFilter="1">
      <selection activeCell="A8" sqref="A8:AS8"/>
      <pageMargins left="0.78740157480314965" right="0.39370078740157483" top="0.78740157480314965" bottom="0.78740157480314965" header="0.31496062992125984" footer="0.31496062992125984"/>
      <pageSetup paperSize="9" scale="31" orientation="landscape" r:id="rId3"/>
      <autoFilter ref="A19:DD631" xr:uid="{12DAE900-47F1-4F6C-BB64-E359552BC957}"/>
    </customSheetView>
    <customSheetView guid="{2B944529-4431-4AE3-A585-21D645644E2B}" scale="55" showAutoFilter="1" topLeftCell="A13">
      <pane xSplit="3" ySplit="13" topLeftCell="BZ27" activePane="bottomRight" state="frozen"/>
      <selection pane="bottomRight" activeCell="CS656" sqref="CS656"/>
      <pageMargins left="0.78740157480314965" right="0.39370078740157483" top="0.78740157480314965" bottom="0.78740157480314965" header="0.31496062992125984" footer="0.31496062992125984"/>
      <pageSetup paperSize="9" scale="31" orientation="landscape" r:id="rId4"/>
      <autoFilter ref="A19:DD631" xr:uid="{C261D587-F697-49A1-BFD0-0BAA6A4852C8}"/>
    </customSheetView>
    <customSheetView guid="{BC4BEA76-2C25-43DA-92FE-F6396D174A29}" scale="55" showPageBreaks="1" printArea="1" hiddenRows="1" topLeftCell="A14">
      <pane xSplit="3" ySplit="180" topLeftCell="BL670" activePane="bottomRight" state="frozen"/>
      <selection pane="bottomRight" activeCell="BX688" sqref="BX688"/>
      <pageMargins left="0.78740157480314965" right="0.39370078740157483" top="0.78740157480314965" bottom="0.78740157480314965" header="0.31496062992125984" footer="0.31496062992125984"/>
      <pageSetup paperSize="9" scale="31" orientation="landscape" r:id="rId5"/>
    </customSheetView>
    <customSheetView guid="{D8D3CB24-28FF-45A0-9EF1-8CE95ADC0FB4}" scale="55" showAutoFilter="1" topLeftCell="A13">
      <pane xSplit="3" ySplit="13" topLeftCell="BZ27" activePane="bottomRight" state="frozen"/>
      <selection pane="bottomRight" activeCell="CS656" sqref="CS656"/>
      <pageMargins left="0.78740157480314965" right="0.39370078740157483" top="0.78740157480314965" bottom="0.78740157480314965" header="0.31496062992125984" footer="0.31496062992125984"/>
      <pageSetup paperSize="9" scale="31" orientation="landscape" r:id="rId6"/>
      <autoFilter ref="A19:DD632" xr:uid="{B8BB164B-A5E2-47A3-BC7B-EB96952B481C}"/>
    </customSheetView>
    <customSheetView guid="{14462373-8022-4232-9A5A-0293BFE95EF6}" scale="70" showPageBreaks="1" printArea="1" showAutoFilter="1" hiddenRows="1">
      <selection activeCell="D17" sqref="D17:E17"/>
      <pageMargins left="0.78740157480314965" right="0.39370078740157483" top="0.78740157480314965" bottom="0.78740157480314965" header="0.31496062992125984" footer="0.31496062992125984"/>
      <pageSetup paperSize="9" scale="31" orientation="landscape" r:id="rId7"/>
      <autoFilter ref="A19:DD631" xr:uid="{00EDF6D4-A9D6-4A71-8051-2EF8B93BF7D0}"/>
    </customSheetView>
    <customSheetView guid="{A7B02568-F1C7-42ED-9B48-AABC97950C38}" scale="60" showPageBreaks="1" printArea="1" filter="1" showAutoFilter="1" hiddenRows="1" topLeftCell="A22">
      <pane xSplit="3" ySplit="5" topLeftCell="AR214" activePane="bottomRight" state="frozen"/>
      <selection pane="bottomRight" activeCell="C730" sqref="C683:C730"/>
      <pageMargins left="0.78740157480314965" right="0.39370078740157483" top="0.78740157480314965" bottom="0.78740157480314965" header="0.31496062992125984" footer="0.31496062992125984"/>
      <pageSetup paperSize="9" scale="31" orientation="landscape" r:id="rId8"/>
      <autoFilter ref="A25:DD730" xr:uid="{8857765D-282E-4363-B8F3-427CD94D5E6B}">
        <filterColumn colId="81">
          <filters>
            <filter val="0,00"/>
            <filter val="0,000"/>
          </filters>
        </filterColumn>
      </autoFilter>
    </customSheetView>
    <customSheetView guid="{3902BEF4-66C6-44A2-871B-914527DC583C}" scale="80" showAutoFilter="1" hiddenRows="1" topLeftCell="A23">
      <pane xSplit="3" ySplit="3" topLeftCell="CG219" activePane="bottomRight" state="frozen"/>
      <selection pane="bottomRight" activeCell="A230" sqref="A230:XFD230"/>
      <pageMargins left="0.78740157480314965" right="0.39370078740157483" top="0.78740157480314965" bottom="0.78740157480314965" header="0.31496062992125984" footer="0.31496062992125984"/>
      <pageSetup paperSize="9" scale="31" orientation="landscape" r:id="rId9"/>
      <autoFilter ref="A25:DD828" xr:uid="{48A3F3D6-FE31-4F6E-A033-C2A796CBDC96}"/>
    </customSheetView>
    <customSheetView guid="{331B88AC-E2A5-46CF-A00A-B330F6581491}" scale="80" showAutoFilter="1" hiddenRows="1" topLeftCell="A20">
      <pane xSplit="3" ySplit="7" topLeftCell="CO27" activePane="bottomRight" state="frozen"/>
      <selection pane="bottomRight" activeCell="CR232" sqref="CR232"/>
      <pageMargins left="0.78740157480314965" right="0.39370078740157483" top="0.78740157480314965" bottom="0.78740157480314965" header="0.31496062992125984" footer="0.31496062992125984"/>
      <pageSetup paperSize="9" scale="31" orientation="landscape" r:id="rId10"/>
      <autoFilter ref="A25:DD828" xr:uid="{C217565E-2456-49F9-8968-7800B450610B}"/>
    </customSheetView>
    <customSheetView guid="{48A60FB0-9A73-41A3-99DB-17520660C91A}" scale="80" showPageBreaks="1" printArea="1" showAutoFilter="1" hiddenRows="1" topLeftCell="A20">
      <pane xSplit="3" ySplit="12" topLeftCell="CO33" activePane="bottomRight" state="frozen"/>
      <selection pane="bottomRight" activeCell="CR232" sqref="CR232"/>
      <pageMargins left="0.78740157480314965" right="0.39370078740157483" top="0.78740157480314965" bottom="0.78740157480314965" header="0.31496062992125984" footer="0.31496062992125984"/>
      <pageSetup paperSize="9" scale="31" orientation="landscape" r:id="rId11"/>
      <autoFilter ref="A25:DD828" xr:uid="{075FABF8-3EE0-4EA2-B312-C06E9511864F}"/>
    </customSheetView>
    <customSheetView guid="{DAC231B9-ECB4-49BA-ACD3-68C6025473BB}" scale="55" showAutoFilter="1" hiddenRows="1" topLeftCell="A16">
      <pane xSplit="3" ySplit="11" topLeftCell="D265" activePane="bottomRight" state="frozen"/>
      <selection pane="bottomRight" activeCell="A274" sqref="A274:XFD274"/>
      <pageMargins left="0.78740157480314965" right="0.39370078740157483" top="0.78740157480314965" bottom="0.78740157480314965" header="0.31496062992125984" footer="0.31496062992125984"/>
      <pageSetup paperSize="9" scale="31" orientation="landscape" r:id="rId12"/>
      <autoFilter ref="A25:DD1124" xr:uid="{9B42F92A-15FE-4A18-8FED-A37B4B210F16}"/>
    </customSheetView>
  </customSheetViews>
  <mergeCells count="69">
    <mergeCell ref="AR23:AS23"/>
    <mergeCell ref="Z23:AA23"/>
    <mergeCell ref="AB23:AC23"/>
    <mergeCell ref="AD23:AE23"/>
    <mergeCell ref="AF23:AG23"/>
    <mergeCell ref="AH23:AI23"/>
    <mergeCell ref="AJ23:AK23"/>
    <mergeCell ref="R23:S23"/>
    <mergeCell ref="T23:U23"/>
    <mergeCell ref="V23:W23"/>
    <mergeCell ref="AN23:AO23"/>
    <mergeCell ref="AP23:AQ23"/>
    <mergeCell ref="A10:AS10"/>
    <mergeCell ref="A12:AS12"/>
    <mergeCell ref="A13:AS13"/>
    <mergeCell ref="A21:A24"/>
    <mergeCell ref="B21:B24"/>
    <mergeCell ref="C21:C24"/>
    <mergeCell ref="D23:E23"/>
    <mergeCell ref="F23:G23"/>
    <mergeCell ref="H23:I23"/>
    <mergeCell ref="J23:K23"/>
    <mergeCell ref="L23:M23"/>
    <mergeCell ref="X23:Y23"/>
    <mergeCell ref="AL23:AM23"/>
    <mergeCell ref="N23:O23"/>
    <mergeCell ref="P23:Q23"/>
    <mergeCell ref="D21:CW21"/>
    <mergeCell ref="A8:AS8"/>
    <mergeCell ref="K2:L2"/>
    <mergeCell ref="M2:N2"/>
    <mergeCell ref="A4:AS4"/>
    <mergeCell ref="A5:AS5"/>
    <mergeCell ref="A7:AS7"/>
    <mergeCell ref="D22:AU22"/>
    <mergeCell ref="AV22:CA22"/>
    <mergeCell ref="CB22:CG22"/>
    <mergeCell ref="CH22:CK22"/>
    <mergeCell ref="CL22:CQ22"/>
    <mergeCell ref="CR22:CU22"/>
    <mergeCell ref="CV22:CW22"/>
    <mergeCell ref="AT23:AU23"/>
    <mergeCell ref="AV23:AW23"/>
    <mergeCell ref="AX23:AY23"/>
    <mergeCell ref="AZ23:BA23"/>
    <mergeCell ref="BB23:BC23"/>
    <mergeCell ref="BD23:BE23"/>
    <mergeCell ref="BF23:BG23"/>
    <mergeCell ref="BH23:BI23"/>
    <mergeCell ref="BJ23:BK23"/>
    <mergeCell ref="BL23:BM23"/>
    <mergeCell ref="BN23:BO23"/>
    <mergeCell ref="BP23:BQ23"/>
    <mergeCell ref="BR23:BS23"/>
    <mergeCell ref="BT23:BU23"/>
    <mergeCell ref="BV23:BW23"/>
    <mergeCell ref="BX23:BY23"/>
    <mergeCell ref="BZ23:CA23"/>
    <mergeCell ref="CB23:CC23"/>
    <mergeCell ref="CD23:CE23"/>
    <mergeCell ref="CF23:CG23"/>
    <mergeCell ref="CR23:CS23"/>
    <mergeCell ref="CT23:CU23"/>
    <mergeCell ref="CV23:CW23"/>
    <mergeCell ref="CH23:CI23"/>
    <mergeCell ref="CJ23:CK23"/>
    <mergeCell ref="CL23:CM23"/>
    <mergeCell ref="CN23:CO23"/>
    <mergeCell ref="CP23:CQ23"/>
  </mergeCells>
  <phoneticPr fontId="98" type="noConversion"/>
  <pageMargins left="0.78740157480314965" right="0.39370078740157483" top="0.78740157480314965" bottom="0.78740157480314965" header="0.31496062992125984" footer="0.31496062992125984"/>
  <pageSetup paperSize="9" scale="31" orientation="landscape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18</vt:i4>
      </vt:variant>
    </vt:vector>
  </HeadingPairs>
  <TitlesOfParts>
    <vt:vector size="30" baseType="lpstr">
      <vt:lpstr>10 Квартал финансирование</vt:lpstr>
      <vt:lpstr>11 Квартал финансирование ист</vt:lpstr>
      <vt:lpstr>12 Квартал освоение</vt:lpstr>
      <vt:lpstr>13</vt:lpstr>
      <vt:lpstr>14</vt:lpstr>
      <vt:lpstr>15</vt:lpstr>
      <vt:lpstr>16</vt:lpstr>
      <vt:lpstr>17</vt:lpstr>
      <vt:lpstr>18квКпкз</vt:lpstr>
      <vt:lpstr>19квРасш</vt:lpstr>
      <vt:lpstr>20</vt:lpstr>
      <vt:lpstr>20 (2)</vt:lpstr>
      <vt:lpstr>'10 Квартал финансирование'!Заголовки_для_печати</vt:lpstr>
      <vt:lpstr>'11 Квартал финансирование ист'!Заголовки_для_печати</vt:lpstr>
      <vt:lpstr>'12 Квартал освоение'!Заголовки_для_печати</vt:lpstr>
      <vt:lpstr>'13'!Заголовки_для_печати</vt:lpstr>
      <vt:lpstr>'14'!Заголовки_для_печати</vt:lpstr>
      <vt:lpstr>'15'!Заголовки_для_печати</vt:lpstr>
      <vt:lpstr>'16'!Заголовки_для_печати</vt:lpstr>
      <vt:lpstr>'17'!Заголовки_для_печати</vt:lpstr>
      <vt:lpstr>'10 Квартал финансирование'!Область_печати</vt:lpstr>
      <vt:lpstr>'11 Квартал финансирование ист'!Область_печати</vt:lpstr>
      <vt:lpstr>'12 Квартал освоение'!Область_печати</vt:lpstr>
      <vt:lpstr>'13'!Область_печати</vt:lpstr>
      <vt:lpstr>'14'!Область_печати</vt:lpstr>
      <vt:lpstr>'15'!Область_печати</vt:lpstr>
      <vt:lpstr>'16'!Область_печати</vt:lpstr>
      <vt:lpstr>'17'!Область_печати</vt:lpstr>
      <vt:lpstr>'18квКпкз'!Область_печати</vt:lpstr>
      <vt:lpstr>'19квРасш'!Область_печати</vt:lpstr>
    </vt:vector>
  </TitlesOfParts>
  <Company>Datanium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Kudryashov_YM</dc:creator>
  <cp:lastModifiedBy>РС</cp:lastModifiedBy>
  <cp:lastPrinted>2023-04-14T08:53:56Z</cp:lastPrinted>
  <dcterms:created xsi:type="dcterms:W3CDTF">2009-07-27T10:10:26Z</dcterms:created>
  <dcterms:modified xsi:type="dcterms:W3CDTF">2025-05-27T13:22:03Z</dcterms:modified>
</cp:coreProperties>
</file>